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2-002\都民生活部\02_管理法人課\07_NPO法人担当\02_指導・監督\14_ＨＰ更新\★ポータルサイト更新ファイル（ＨＰ更新時はこちら）\20251215 （改善命令）\"/>
    </mc:Choice>
  </mc:AlternateContent>
  <xr:revisionPtr revIDLastSave="0" documentId="13_ncr:1_{D84D7EA1-DAC6-4A9B-8AF9-C83904D328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1110kaizen" sheetId="9" r:id="rId1"/>
  </sheets>
  <definedNames>
    <definedName name="_xlnm.Print_Area" localSheetId="0">'20251110kaizen'!$A$1:$H$7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9" l="1"/>
  <c r="N5" i="9"/>
  <c r="P5" i="9" l="1"/>
  <c r="S5" i="9" s="1"/>
  <c r="C5" i="9" s="1"/>
  <c r="V5" i="9"/>
  <c r="Q5" i="9"/>
  <c r="T5" i="9" s="1"/>
  <c r="O12" i="9" l="1"/>
  <c r="N12" i="9"/>
  <c r="G12" i="9"/>
  <c r="O11" i="9"/>
  <c r="N11" i="9"/>
  <c r="G11" i="9"/>
  <c r="O10" i="9"/>
  <c r="N10" i="9"/>
  <c r="G10" i="9"/>
  <c r="R11" i="9" l="1"/>
  <c r="U11" i="9" s="1"/>
  <c r="V11" i="9"/>
  <c r="B11" i="9" s="1"/>
  <c r="Q10" i="9"/>
  <c r="T10" i="9" s="1"/>
  <c r="D10" i="9" s="1"/>
  <c r="V10" i="9"/>
  <c r="Q12" i="9"/>
  <c r="T12" i="9" s="1"/>
  <c r="D12" i="9" s="1"/>
  <c r="V12" i="9"/>
  <c r="B12" i="9" s="1"/>
  <c r="R10" i="9"/>
  <c r="U10" i="9" s="1"/>
  <c r="B10" i="9"/>
  <c r="R12" i="9"/>
  <c r="U12" i="9" s="1"/>
  <c r="P11" i="9"/>
  <c r="Q11" i="9"/>
  <c r="P10" i="9"/>
  <c r="P12" i="9"/>
  <c r="O9" i="9"/>
  <c r="N9" i="9"/>
  <c r="G9" i="9"/>
  <c r="S12" i="9" l="1"/>
  <c r="C12" i="9" s="1"/>
  <c r="S10" i="9"/>
  <c r="C10" i="9" s="1"/>
  <c r="T11" i="9"/>
  <c r="D11" i="9" s="1"/>
  <c r="V9" i="9"/>
  <c r="B9" i="9" s="1"/>
  <c r="S11" i="9"/>
  <c r="C11" i="9" s="1"/>
  <c r="Q9" i="9"/>
  <c r="P9" i="9"/>
  <c r="R9" i="9"/>
  <c r="U9" i="9" s="1"/>
  <c r="O8" i="9"/>
  <c r="N8" i="9"/>
  <c r="G8" i="9"/>
  <c r="V8" i="9" l="1"/>
  <c r="B8" i="9" s="1"/>
  <c r="S9" i="9"/>
  <c r="C9" i="9" s="1"/>
  <c r="T9" i="9"/>
  <c r="D9" i="9" s="1"/>
  <c r="Q8" i="9"/>
  <c r="P8" i="9"/>
  <c r="R8" i="9"/>
  <c r="U8" i="9" s="1"/>
  <c r="S8" i="9" l="1"/>
  <c r="C8" i="9" s="1"/>
  <c r="T8" i="9"/>
  <c r="D8" i="9" s="1"/>
  <c r="O7" i="9"/>
  <c r="N7" i="9"/>
  <c r="G7" i="9"/>
  <c r="O6" i="9"/>
  <c r="N6" i="9"/>
  <c r="G6" i="9"/>
  <c r="B5" i="9"/>
  <c r="G5" i="9"/>
  <c r="Q7" i="9" l="1"/>
  <c r="T7" i="9" s="1"/>
  <c r="D7" i="9" s="1"/>
  <c r="V7" i="9"/>
  <c r="B7" i="9" s="1"/>
  <c r="Q6" i="9"/>
  <c r="T6" i="9" s="1"/>
  <c r="V6" i="9"/>
  <c r="B6" i="9" s="1"/>
  <c r="P6" i="9"/>
  <c r="P7" i="9"/>
  <c r="R6" i="9"/>
  <c r="U6" i="9" s="1"/>
  <c r="R7" i="9"/>
  <c r="U7" i="9" s="1"/>
  <c r="D5" i="9"/>
  <c r="D6" i="9"/>
  <c r="R5" i="9"/>
  <c r="U5" i="9" s="1"/>
  <c r="S7" i="9" l="1"/>
  <c r="C7" i="9" s="1"/>
  <c r="S6" i="9"/>
  <c r="C6" i="9" s="1"/>
</calcChain>
</file>

<file path=xl/sharedStrings.xml><?xml version="1.0" encoding="utf-8"?>
<sst xmlns="http://schemas.openxmlformats.org/spreadsheetml/2006/main" count="32" uniqueCount="32">
  <si>
    <t>通番</t>
    <rPh sb="0" eb="2">
      <t>ツウバン</t>
    </rPh>
    <phoneticPr fontId="1"/>
  </si>
  <si>
    <t>法人名</t>
    <rPh sb="0" eb="2">
      <t>ホウジン</t>
    </rPh>
    <rPh sb="2" eb="3">
      <t>メイ</t>
    </rPh>
    <phoneticPr fontId="1"/>
  </si>
  <si>
    <t>改善命令実施文書</t>
    <rPh sb="0" eb="2">
      <t>カイゼン</t>
    </rPh>
    <rPh sb="2" eb="4">
      <t>メイレイ</t>
    </rPh>
    <rPh sb="4" eb="6">
      <t>ジッシ</t>
    </rPh>
    <rPh sb="6" eb="8">
      <t>ブンショ</t>
    </rPh>
    <phoneticPr fontId="1"/>
  </si>
  <si>
    <t>市民への説明要請文書</t>
    <rPh sb="0" eb="2">
      <t>シミン</t>
    </rPh>
    <rPh sb="4" eb="6">
      <t>セツメイ</t>
    </rPh>
    <rPh sb="6" eb="8">
      <t>ヨウセイ</t>
    </rPh>
    <rPh sb="8" eb="10">
      <t>ブンショ</t>
    </rPh>
    <phoneticPr fontId="1"/>
  </si>
  <si>
    <t>法人ID</t>
    <rPh sb="0" eb="2">
      <t>ホウジン</t>
    </rPh>
    <phoneticPr fontId="1"/>
  </si>
  <si>
    <t>実施日</t>
    <rPh sb="0" eb="2">
      <t>ジッシ</t>
    </rPh>
    <rPh sb="2" eb="3">
      <t>ビ</t>
    </rPh>
    <phoneticPr fontId="1"/>
  </si>
  <si>
    <t>１　不利益処分の対象となる特定非営利活動法人</t>
    <phoneticPr fontId="1"/>
  </si>
  <si>
    <t>ページID
（10桁ゼロパディング）</t>
    <rPh sb="9" eb="10">
      <t>ケタ</t>
    </rPh>
    <phoneticPr fontId="1"/>
  </si>
  <si>
    <t>URL
（改善命令PDF）</t>
    <rPh sb="5" eb="7">
      <t>カイゼン</t>
    </rPh>
    <rPh sb="7" eb="9">
      <t>メイレイ</t>
    </rPh>
    <phoneticPr fontId="1"/>
  </si>
  <si>
    <t>URL
（説明要請PDF）</t>
    <rPh sb="5" eb="7">
      <t>セツメイ</t>
    </rPh>
    <rPh sb="7" eb="9">
      <t>ヨウセイ</t>
    </rPh>
    <phoneticPr fontId="1"/>
  </si>
  <si>
    <t>法人名</t>
    <rPh sb="0" eb="2">
      <t>ホウジン</t>
    </rPh>
    <rPh sb="2" eb="3">
      <t>メイ</t>
    </rPh>
    <phoneticPr fontId="1"/>
  </si>
  <si>
    <t>URL
（法人詳細画面）</t>
    <rPh sb="5" eb="7">
      <t>ホウジン</t>
    </rPh>
    <rPh sb="7" eb="9">
      <t>ショウサイ</t>
    </rPh>
    <rPh sb="9" eb="11">
      <t>ガメン</t>
    </rPh>
    <phoneticPr fontId="1"/>
  </si>
  <si>
    <t>法人ID
（７桁ゼロパディング）</t>
    <rPh sb="0" eb="2">
      <t>ホウジン</t>
    </rPh>
    <rPh sb="7" eb="8">
      <t>ケタ</t>
    </rPh>
    <phoneticPr fontId="1"/>
  </si>
  <si>
    <t>ページID</t>
    <phoneticPr fontId="1"/>
  </si>
  <si>
    <t>PDFファイル名
（改善命令）
yyyymmddmeirei0000000.pdf</t>
    <rPh sb="7" eb="8">
      <t>メイ</t>
    </rPh>
    <rPh sb="10" eb="12">
      <t>カイゼン</t>
    </rPh>
    <rPh sb="12" eb="14">
      <t>メイレイ</t>
    </rPh>
    <phoneticPr fontId="1"/>
  </si>
  <si>
    <t>PDFファイル名
（説明要請）
yyyymmddm-yousei0000000.pdf</t>
    <rPh sb="7" eb="8">
      <t>メイ</t>
    </rPh>
    <rPh sb="10" eb="12">
      <t>セツメイ</t>
    </rPh>
    <rPh sb="12" eb="14">
      <t>ヨウセイ</t>
    </rPh>
    <phoneticPr fontId="1"/>
  </si>
  <si>
    <t>回答文
（提出日）</t>
    <rPh sb="0" eb="2">
      <t>カイトウ</t>
    </rPh>
    <rPh sb="2" eb="3">
      <t>ブン</t>
    </rPh>
    <rPh sb="5" eb="7">
      <t>テイシュツ</t>
    </rPh>
    <rPh sb="7" eb="8">
      <t>ビ</t>
    </rPh>
    <phoneticPr fontId="1"/>
  </si>
  <si>
    <t>PDFファイル名
（回答文）
yyyymmddm-kaitou0000000.pdf</t>
    <rPh sb="7" eb="8">
      <t>メイ</t>
    </rPh>
    <rPh sb="10" eb="13">
      <t>カイトウブン</t>
    </rPh>
    <phoneticPr fontId="1"/>
  </si>
  <si>
    <t>URL
（回答文PDF）</t>
    <rPh sb="5" eb="8">
      <t>カイトウブン</t>
    </rPh>
    <phoneticPr fontId="1"/>
  </si>
  <si>
    <t>市民への説明回答文
（提出日）</t>
    <rPh sb="0" eb="2">
      <t>シミン</t>
    </rPh>
    <rPh sb="4" eb="6">
      <t>セツメイ</t>
    </rPh>
    <rPh sb="6" eb="8">
      <t>カイトウ</t>
    </rPh>
    <rPh sb="8" eb="9">
      <t>ブン</t>
    </rPh>
    <rPh sb="11" eb="13">
      <t>テイシュツ</t>
    </rPh>
    <rPh sb="13" eb="14">
      <t>ビ</t>
    </rPh>
    <phoneticPr fontId="1"/>
  </si>
  <si>
    <t>改善計画書</t>
    <rPh sb="0" eb="2">
      <t>カイゼン</t>
    </rPh>
    <rPh sb="2" eb="5">
      <t>ケイカクショ</t>
    </rPh>
    <phoneticPr fontId="1"/>
  </si>
  <si>
    <t>改善報告書</t>
    <rPh sb="0" eb="2">
      <t>カイゼン</t>
    </rPh>
    <rPh sb="2" eb="5">
      <t>ホウコクショ</t>
    </rPh>
    <phoneticPr fontId="1"/>
  </si>
  <si>
    <t>備考</t>
    <rPh sb="0" eb="2">
      <t>ビコウ</t>
    </rPh>
    <phoneticPr fontId="1"/>
  </si>
  <si>
    <t>\</t>
    <phoneticPr fontId="1"/>
  </si>
  <si>
    <t>日中文化・経済交流機構</t>
  </si>
  <si>
    <t>現代「墨」芸術の会</t>
    <rPh sb="0" eb="2">
      <t>ゲンダイ</t>
    </rPh>
    <rPh sb="3" eb="4">
      <t>スミ</t>
    </rPh>
    <rPh sb="5" eb="7">
      <t>ゲイジュツ</t>
    </rPh>
    <rPh sb="8" eb="9">
      <t>カイ</t>
    </rPh>
    <phoneticPr fontId="1"/>
  </si>
  <si>
    <t>防災情報普及センター</t>
  </si>
  <si>
    <t>ディスポータージャパン</t>
  </si>
  <si>
    <t>おひさま会あかつき共同保育園</t>
  </si>
  <si>
    <t>ケア・スパン</t>
  </si>
  <si>
    <t>相続なんでも相談室</t>
  </si>
  <si>
    <t>ほほえみ支援センター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</si>
</sst>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58" fontId="2" fillId="0" borderId="1" xfId="1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58" fontId="2" fillId="0" borderId="1" xfId="1" applyNumberFormat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4" fillId="4" borderId="1" xfId="0" quotePrefix="1" applyFont="1" applyFill="1" applyBorder="1">
      <alignment vertical="center"/>
    </xf>
    <xf numFmtId="176" fontId="0" fillId="5" borderId="1" xfId="0" quotePrefix="1" applyNumberFormat="1" applyFill="1" applyBorder="1">
      <alignment vertical="center"/>
    </xf>
    <xf numFmtId="176" fontId="0" fillId="5" borderId="1" xfId="0" quotePrefix="1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87828</xdr:colOff>
      <xdr:row>0</xdr:row>
      <xdr:rowOff>0</xdr:rowOff>
    </xdr:from>
    <xdr:to>
      <xdr:col>11</xdr:col>
      <xdr:colOff>1266825</xdr:colOff>
      <xdr:row>2</xdr:row>
      <xdr:rowOff>106793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346753" y="0"/>
          <a:ext cx="6922572" cy="449693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【</a:t>
          </a:r>
          <a:r>
            <a:rPr kumimoji="1" lang="ja-JP" altLang="en-US" sz="2000"/>
            <a:t>入力エリア</a:t>
          </a:r>
          <a:r>
            <a:rPr kumimoji="1" lang="en-US" altLang="ja-JP" sz="2000"/>
            <a:t>】</a:t>
          </a:r>
          <a:endParaRPr kumimoji="1" lang="ja-JP" altLang="en-US" sz="2000"/>
        </a:p>
      </xdr:txBody>
    </xdr:sp>
    <xdr:clientData/>
  </xdr:twoCellAnchor>
  <xdr:twoCellAnchor>
    <xdr:from>
      <xdr:col>13</xdr:col>
      <xdr:colOff>95250</xdr:colOff>
      <xdr:row>0</xdr:row>
      <xdr:rowOff>0</xdr:rowOff>
    </xdr:from>
    <xdr:to>
      <xdr:col>21</xdr:col>
      <xdr:colOff>3265714</xdr:colOff>
      <xdr:row>2</xdr:row>
      <xdr:rowOff>106793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553464" y="0"/>
          <a:ext cx="16328571" cy="460579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【</a:t>
          </a:r>
          <a:r>
            <a:rPr kumimoji="1" lang="ja-JP" altLang="en-US" sz="2000"/>
            <a:t>数式処理エリア</a:t>
          </a:r>
          <a:r>
            <a:rPr kumimoji="1" lang="en-US" altLang="ja-JP" sz="2000"/>
            <a:t>】</a:t>
          </a:r>
          <a:endParaRPr kumimoji="1" lang="ja-JP" altLang="en-US" sz="2000"/>
        </a:p>
      </xdr:txBody>
    </xdr:sp>
    <xdr:clientData/>
  </xdr:twoCellAnchor>
  <xdr:twoCellAnchor>
    <xdr:from>
      <xdr:col>12</xdr:col>
      <xdr:colOff>80863</xdr:colOff>
      <xdr:row>0</xdr:row>
      <xdr:rowOff>0</xdr:rowOff>
    </xdr:from>
    <xdr:to>
      <xdr:col>12</xdr:col>
      <xdr:colOff>1166543</xdr:colOff>
      <xdr:row>2</xdr:row>
      <xdr:rowOff>106793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328042" y="0"/>
          <a:ext cx="1085680" cy="46057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/>
            <a:t>基本変更</a:t>
          </a:r>
          <a:endParaRPr kumimoji="1" lang="en-US" altLang="ja-JP" sz="1200"/>
        </a:p>
        <a:p>
          <a:pPr algn="ctr"/>
          <a:r>
            <a:rPr kumimoji="1" lang="ja-JP" altLang="en-US" sz="1200"/>
            <a:t>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"/>
  <sheetViews>
    <sheetView tabSelected="1" zoomScale="85" zoomScaleNormal="85" zoomScaleSheetLayoutView="70" workbookViewId="0"/>
  </sheetViews>
  <sheetFormatPr defaultRowHeight="13.2" x14ac:dyDescent="0.2"/>
  <cols>
    <col min="1" max="1" width="10.77734375" customWidth="1"/>
    <col min="2" max="2" width="62.77734375" customWidth="1"/>
    <col min="3" max="4" width="22.77734375" customWidth="1"/>
    <col min="5" max="6" width="20.44140625" customWidth="1"/>
    <col min="7" max="8" width="22.77734375" customWidth="1"/>
    <col min="9" max="9" width="22.77734375" hidden="1" customWidth="1"/>
    <col min="10" max="10" width="43.109375" hidden="1" customWidth="1"/>
    <col min="11" max="11" width="9.44140625" hidden="1" customWidth="1"/>
    <col min="12" max="12" width="17.77734375" hidden="1" customWidth="1"/>
    <col min="13" max="13" width="15.88671875" hidden="1" customWidth="1"/>
    <col min="14" max="14" width="21.109375" hidden="1" customWidth="1"/>
    <col min="15" max="15" width="22.77734375" hidden="1" customWidth="1"/>
    <col min="16" max="18" width="27.44140625" hidden="1" customWidth="1"/>
    <col min="19" max="22" width="44.21875" hidden="1" customWidth="1"/>
    <col min="23" max="23" width="8.88671875" customWidth="1"/>
  </cols>
  <sheetData>
    <row r="1" spans="1:22" x14ac:dyDescent="0.2">
      <c r="A1" t="s">
        <v>6</v>
      </c>
      <c r="I1" t="s">
        <v>23</v>
      </c>
    </row>
    <row r="4" spans="1:22" ht="39.6" x14ac:dyDescent="0.2">
      <c r="A4" s="1" t="s">
        <v>0</v>
      </c>
      <c r="B4" s="1" t="s">
        <v>1</v>
      </c>
      <c r="C4" s="1" t="s">
        <v>2</v>
      </c>
      <c r="D4" s="1" t="s">
        <v>3</v>
      </c>
      <c r="E4" s="4" t="s">
        <v>20</v>
      </c>
      <c r="F4" s="4" t="s">
        <v>21</v>
      </c>
      <c r="G4" s="4" t="s">
        <v>19</v>
      </c>
      <c r="H4" s="4" t="s">
        <v>22</v>
      </c>
      <c r="I4" s="1" t="s">
        <v>4</v>
      </c>
      <c r="J4" s="1" t="s">
        <v>10</v>
      </c>
      <c r="K4" s="1" t="s">
        <v>5</v>
      </c>
      <c r="L4" s="4" t="s">
        <v>16</v>
      </c>
      <c r="M4" s="1" t="s">
        <v>13</v>
      </c>
      <c r="N4" s="4" t="s">
        <v>7</v>
      </c>
      <c r="O4" s="4" t="s">
        <v>12</v>
      </c>
      <c r="P4" s="4" t="s">
        <v>14</v>
      </c>
      <c r="Q4" s="4" t="s">
        <v>15</v>
      </c>
      <c r="R4" s="4" t="s">
        <v>17</v>
      </c>
      <c r="S4" s="1" t="s">
        <v>8</v>
      </c>
      <c r="T4" s="1" t="s">
        <v>9</v>
      </c>
      <c r="U4" s="4" t="s">
        <v>18</v>
      </c>
      <c r="V4" s="1" t="s">
        <v>11</v>
      </c>
    </row>
    <row r="5" spans="1:22" ht="30" customHeight="1" x14ac:dyDescent="0.2">
      <c r="A5" s="3">
        <v>1</v>
      </c>
      <c r="B5" s="5" t="str">
        <f t="shared" ref="B5:B7" si="0">HYPERLINK(V5,J5)</f>
        <v>日中文化・経済交流機構</v>
      </c>
      <c r="C5" s="2" t="str">
        <f>HYPERLINK(S5,C$4)</f>
        <v>改善命令実施文書</v>
      </c>
      <c r="D5" s="2" t="str">
        <f t="shared" ref="D5:D7" si="1">HYPERLINK(T5,D$4)</f>
        <v>市民への説明要請文書</v>
      </c>
      <c r="E5" s="2"/>
      <c r="F5" s="2"/>
      <c r="G5" s="2" t="str">
        <f t="shared" ref="G5:G6" si="2">IF(ISBLANK(L5),"",HYPERLINK(U5,TEXT(L5,"gggy年m月d日")))</f>
        <v/>
      </c>
      <c r="H5" s="2"/>
      <c r="I5" s="11">
        <v>5889</v>
      </c>
      <c r="J5" s="13" t="s">
        <v>24</v>
      </c>
      <c r="K5" s="12">
        <v>251110</v>
      </c>
      <c r="L5" s="6"/>
      <c r="M5" s="7">
        <v>1157</v>
      </c>
      <c r="N5" s="8" t="str">
        <f>TEXT(M5,"0000000000")</f>
        <v>0000001157</v>
      </c>
      <c r="O5" s="9" t="str">
        <f>TEXT(I5,"0000000")</f>
        <v>0005889</v>
      </c>
      <c r="P5" s="10" t="str">
        <f>K5&amp;"meirei"&amp;O5&amp;".pdf"</f>
        <v>251110meirei0005889.pdf</v>
      </c>
      <c r="Q5" s="10" t="str">
        <f>K5&amp;"m-yousei"&amp;O5&amp;".pdf"</f>
        <v>251110m-yousei0005889.pdf</v>
      </c>
      <c r="R5" s="10" t="str">
        <f t="shared" ref="R5:R6" si="3">K5&amp;"m-kaitou"&amp;O5&amp;".pdf"</f>
        <v>251110m-kaitou0005889.pdf</v>
      </c>
      <c r="S5" s="10" t="str">
        <f t="shared" ref="S5:S12" si="4">"http://www.seikatubunka1.metro.tokyo.jp/houjin/npo_houjin/data/files/"&amp;N5&amp;"/"&amp;P5</f>
        <v>http://www.seikatubunka1.metro.tokyo.jp/houjin/npo_houjin/data/files/0000001157/251110meirei0005889.pdf</v>
      </c>
      <c r="T5" s="10" t="str">
        <f t="shared" ref="T5:T12" si="5">"http://www.seikatubunka1.metro.tokyo.jp/houjin/npo_houjin/data/files/"&amp;N5&amp;"/"&amp;Q5</f>
        <v>http://www.seikatubunka1.metro.tokyo.jp/houjin/npo_houjin/data/files/0000001157/251110m-yousei0005889.pdf</v>
      </c>
      <c r="U5" s="10" t="str">
        <f t="shared" ref="U5:U12" si="6">"http://www.seikatubunka1.metro.tokyo.jp/houjin/npo_houjin/data/files/"&amp;N5&amp;"/"&amp;R5</f>
        <v>http://www.seikatubunka1.metro.tokyo.jp/houjin/npo_houjin/data/files/0000001157/251110m-kaitou0005889.pdf</v>
      </c>
      <c r="V5" s="10" t="str">
        <f t="shared" ref="V5:V10" si="7">"http://www.seikatubunka1.metro.tokyo.jp/houjin/npo_houjin/list/ledger/"&amp;O5&amp;".html"</f>
        <v>http://www.seikatubunka1.metro.tokyo.jp/houjin/npo_houjin/list/ledger/0005889.html</v>
      </c>
    </row>
    <row r="6" spans="1:22" ht="30" customHeight="1" x14ac:dyDescent="0.2">
      <c r="A6" s="3">
        <v>2</v>
      </c>
      <c r="B6" s="5" t="str">
        <f t="shared" si="0"/>
        <v>現代「墨」芸術の会</v>
      </c>
      <c r="C6" s="2" t="str">
        <f t="shared" ref="C6:C7" si="8">HYPERLINK(S6,C$4)</f>
        <v>改善命令実施文書</v>
      </c>
      <c r="D6" s="2" t="str">
        <f t="shared" si="1"/>
        <v>市民への説明要請文書</v>
      </c>
      <c r="E6" s="2"/>
      <c r="F6" s="2"/>
      <c r="G6" s="2" t="str">
        <f t="shared" si="2"/>
        <v/>
      </c>
      <c r="H6" s="2"/>
      <c r="I6" s="11">
        <v>8090</v>
      </c>
      <c r="J6" s="13" t="s">
        <v>25</v>
      </c>
      <c r="K6" s="12">
        <v>251110</v>
      </c>
      <c r="L6" s="6"/>
      <c r="M6" s="7">
        <v>1157</v>
      </c>
      <c r="N6" s="8" t="str">
        <f t="shared" ref="N6" si="9">TEXT(M6,"0000000000")</f>
        <v>0000001157</v>
      </c>
      <c r="O6" s="9" t="str">
        <f t="shared" ref="O6" si="10">TEXT(I6,"0000000")</f>
        <v>0008090</v>
      </c>
      <c r="P6" s="10" t="str">
        <f t="shared" ref="P6" si="11">K6&amp;"meirei"&amp;O6&amp;".pdf"</f>
        <v>251110meirei0008090.pdf</v>
      </c>
      <c r="Q6" s="10" t="str">
        <f t="shared" ref="Q6" si="12">K6&amp;"m-yousei"&amp;O6&amp;".pdf"</f>
        <v>251110m-yousei0008090.pdf</v>
      </c>
      <c r="R6" s="10" t="str">
        <f t="shared" si="3"/>
        <v>251110m-kaitou0008090.pdf</v>
      </c>
      <c r="S6" s="10" t="str">
        <f t="shared" si="4"/>
        <v>http://www.seikatubunka1.metro.tokyo.jp/houjin/npo_houjin/data/files/0000001157/251110meirei0008090.pdf</v>
      </c>
      <c r="T6" s="10" t="str">
        <f t="shared" si="5"/>
        <v>http://www.seikatubunka1.metro.tokyo.jp/houjin/npo_houjin/data/files/0000001157/251110m-yousei0008090.pdf</v>
      </c>
      <c r="U6" s="10" t="str">
        <f t="shared" si="6"/>
        <v>http://www.seikatubunka1.metro.tokyo.jp/houjin/npo_houjin/data/files/0000001157/251110m-kaitou0008090.pdf</v>
      </c>
      <c r="V6" s="10" t="str">
        <f t="shared" si="7"/>
        <v>http://www.seikatubunka1.metro.tokyo.jp/houjin/npo_houjin/list/ledger/0008090.html</v>
      </c>
    </row>
    <row r="7" spans="1:22" ht="30" customHeight="1" x14ac:dyDescent="0.2">
      <c r="A7" s="3">
        <v>3</v>
      </c>
      <c r="B7" s="5" t="str">
        <f t="shared" si="0"/>
        <v>防災情報普及センター</v>
      </c>
      <c r="C7" s="2" t="str">
        <f t="shared" si="8"/>
        <v>改善命令実施文書</v>
      </c>
      <c r="D7" s="2" t="str">
        <f t="shared" si="1"/>
        <v>市民への説明要請文書</v>
      </c>
      <c r="E7" s="2"/>
      <c r="F7" s="2"/>
      <c r="G7" s="2" t="str">
        <f t="shared" ref="G7" si="13">IF(ISBLANK(L7),"",HYPERLINK(U7,TEXT(L7,"gggy年m月d日")))</f>
        <v/>
      </c>
      <c r="H7" s="2"/>
      <c r="I7" s="11">
        <v>92284</v>
      </c>
      <c r="J7" s="13" t="s">
        <v>26</v>
      </c>
      <c r="K7" s="12">
        <v>251110</v>
      </c>
      <c r="L7" s="6"/>
      <c r="M7" s="7">
        <v>1157</v>
      </c>
      <c r="N7" s="8" t="str">
        <f t="shared" ref="N7" si="14">TEXT(M7,"0000000000")</f>
        <v>0000001157</v>
      </c>
      <c r="O7" s="9" t="str">
        <f t="shared" ref="O7" si="15">TEXT(I7,"0000000")</f>
        <v>0092284</v>
      </c>
      <c r="P7" s="10" t="str">
        <f t="shared" ref="P7" si="16">K7&amp;"meirei"&amp;O7&amp;".pdf"</f>
        <v>251110meirei0092284.pdf</v>
      </c>
      <c r="Q7" s="10" t="str">
        <f t="shared" ref="Q7" si="17">K7&amp;"m-yousei"&amp;O7&amp;".pdf"</f>
        <v>251110m-yousei0092284.pdf</v>
      </c>
      <c r="R7" s="10" t="str">
        <f t="shared" ref="R7" si="18">K7&amp;"m-kaitou"&amp;O7&amp;".pdf"</f>
        <v>251110m-kaitou0092284.pdf</v>
      </c>
      <c r="S7" s="10" t="str">
        <f t="shared" si="4"/>
        <v>http://www.seikatubunka1.metro.tokyo.jp/houjin/npo_houjin/data/files/0000001157/251110meirei0092284.pdf</v>
      </c>
      <c r="T7" s="10" t="str">
        <f t="shared" si="5"/>
        <v>http://www.seikatubunka1.metro.tokyo.jp/houjin/npo_houjin/data/files/0000001157/251110m-yousei0092284.pdf</v>
      </c>
      <c r="U7" s="10" t="str">
        <f t="shared" si="6"/>
        <v>http://www.seikatubunka1.metro.tokyo.jp/houjin/npo_houjin/data/files/0000001157/251110m-kaitou0092284.pdf</v>
      </c>
      <c r="V7" s="10" t="str">
        <f t="shared" si="7"/>
        <v>http://www.seikatubunka1.metro.tokyo.jp/houjin/npo_houjin/list/ledger/0092284.html</v>
      </c>
    </row>
    <row r="8" spans="1:22" ht="30" customHeight="1" x14ac:dyDescent="0.2">
      <c r="A8" s="3">
        <v>4</v>
      </c>
      <c r="B8" s="5" t="str">
        <f t="shared" ref="B8:B12" si="19">HYPERLINK(V8,J8)</f>
        <v>ディスポータージャパン</v>
      </c>
      <c r="C8" s="2" t="str">
        <f t="shared" ref="C8:C12" si="20">HYPERLINK(S8,C$4)</f>
        <v>改善命令実施文書</v>
      </c>
      <c r="D8" s="2" t="str">
        <f t="shared" ref="D8:D12" si="21">HYPERLINK(T8,D$4)</f>
        <v>市民への説明要請文書</v>
      </c>
      <c r="E8" s="2"/>
      <c r="F8" s="2"/>
      <c r="G8" s="2" t="str">
        <f t="shared" ref="G8:G12" si="22">IF(ISBLANK(L8),"",HYPERLINK(U8,TEXT(L8,"gggy年m月d日")))</f>
        <v/>
      </c>
      <c r="H8" s="2"/>
      <c r="I8" s="11">
        <v>13016</v>
      </c>
      <c r="J8" s="13" t="s">
        <v>27</v>
      </c>
      <c r="K8" s="12">
        <v>251110</v>
      </c>
      <c r="L8" s="6"/>
      <c r="M8" s="7">
        <v>1157</v>
      </c>
      <c r="N8" s="8" t="str">
        <f t="shared" ref="N8:N12" si="23">TEXT(M8,"0000000000")</f>
        <v>0000001157</v>
      </c>
      <c r="O8" s="9" t="str">
        <f t="shared" ref="O8:O12" si="24">TEXT(I8,"0000000")</f>
        <v>0013016</v>
      </c>
      <c r="P8" s="10" t="str">
        <f t="shared" ref="P8:P12" si="25">K8&amp;"meirei"&amp;O8&amp;".pdf"</f>
        <v>251110meirei0013016.pdf</v>
      </c>
      <c r="Q8" s="10" t="str">
        <f t="shared" ref="Q8:Q12" si="26">K8&amp;"m-yousei"&amp;O8&amp;".pdf"</f>
        <v>251110m-yousei0013016.pdf</v>
      </c>
      <c r="R8" s="10" t="str">
        <f t="shared" ref="R8:R12" si="27">K8&amp;"m-kaitou"&amp;O8&amp;".pdf"</f>
        <v>251110m-kaitou0013016.pdf</v>
      </c>
      <c r="S8" s="10" t="str">
        <f t="shared" si="4"/>
        <v>http://www.seikatubunka1.metro.tokyo.jp/houjin/npo_houjin/data/files/0000001157/251110meirei0013016.pdf</v>
      </c>
      <c r="T8" s="10" t="str">
        <f t="shared" si="5"/>
        <v>http://www.seikatubunka1.metro.tokyo.jp/houjin/npo_houjin/data/files/0000001157/251110m-yousei0013016.pdf</v>
      </c>
      <c r="U8" s="10" t="str">
        <f t="shared" si="6"/>
        <v>http://www.seikatubunka1.metro.tokyo.jp/houjin/npo_houjin/data/files/0000001157/251110m-kaitou0013016.pdf</v>
      </c>
      <c r="V8" s="10" t="str">
        <f t="shared" si="7"/>
        <v>http://www.seikatubunka1.metro.tokyo.jp/houjin/npo_houjin/list/ledger/0013016.html</v>
      </c>
    </row>
    <row r="9" spans="1:22" ht="30" customHeight="1" x14ac:dyDescent="0.2">
      <c r="A9" s="3">
        <v>5</v>
      </c>
      <c r="B9" s="5" t="str">
        <f t="shared" si="19"/>
        <v>おひさま会あかつき共同保育園</v>
      </c>
      <c r="C9" s="2" t="str">
        <f t="shared" si="20"/>
        <v>改善命令実施文書</v>
      </c>
      <c r="D9" s="2" t="str">
        <f t="shared" si="21"/>
        <v>市民への説明要請文書</v>
      </c>
      <c r="E9" s="2"/>
      <c r="F9" s="2"/>
      <c r="G9" s="2" t="str">
        <f t="shared" si="22"/>
        <v/>
      </c>
      <c r="H9" s="2"/>
      <c r="I9" s="11">
        <v>5584</v>
      </c>
      <c r="J9" s="13" t="s">
        <v>28</v>
      </c>
      <c r="K9" s="12">
        <v>251110</v>
      </c>
      <c r="L9" s="6"/>
      <c r="M9" s="7">
        <v>1157</v>
      </c>
      <c r="N9" s="8" t="str">
        <f t="shared" si="23"/>
        <v>0000001157</v>
      </c>
      <c r="O9" s="9" t="str">
        <f t="shared" si="24"/>
        <v>0005584</v>
      </c>
      <c r="P9" s="10" t="str">
        <f t="shared" si="25"/>
        <v>251110meirei0005584.pdf</v>
      </c>
      <c r="Q9" s="10" t="str">
        <f t="shared" si="26"/>
        <v>251110m-yousei0005584.pdf</v>
      </c>
      <c r="R9" s="10" t="str">
        <f t="shared" si="27"/>
        <v>251110m-kaitou0005584.pdf</v>
      </c>
      <c r="S9" s="10" t="str">
        <f t="shared" si="4"/>
        <v>http://www.seikatubunka1.metro.tokyo.jp/houjin/npo_houjin/data/files/0000001157/251110meirei0005584.pdf</v>
      </c>
      <c r="T9" s="10" t="str">
        <f t="shared" si="5"/>
        <v>http://www.seikatubunka1.metro.tokyo.jp/houjin/npo_houjin/data/files/0000001157/251110m-yousei0005584.pdf</v>
      </c>
      <c r="U9" s="10" t="str">
        <f t="shared" si="6"/>
        <v>http://www.seikatubunka1.metro.tokyo.jp/houjin/npo_houjin/data/files/0000001157/251110m-kaitou0005584.pdf</v>
      </c>
      <c r="V9" s="10" t="str">
        <f t="shared" si="7"/>
        <v>http://www.seikatubunka1.metro.tokyo.jp/houjin/npo_houjin/list/ledger/0005584.html</v>
      </c>
    </row>
    <row r="10" spans="1:22" ht="30" customHeight="1" x14ac:dyDescent="0.2">
      <c r="A10" s="3">
        <v>6</v>
      </c>
      <c r="B10" s="5" t="str">
        <f t="shared" si="19"/>
        <v>ケア・スパン</v>
      </c>
      <c r="C10" s="2" t="str">
        <f t="shared" si="20"/>
        <v>改善命令実施文書</v>
      </c>
      <c r="D10" s="2" t="str">
        <f t="shared" si="21"/>
        <v>市民への説明要請文書</v>
      </c>
      <c r="E10" s="2"/>
      <c r="F10" s="2"/>
      <c r="G10" s="2" t="str">
        <f t="shared" si="22"/>
        <v/>
      </c>
      <c r="H10" s="2"/>
      <c r="I10" s="11">
        <v>8286</v>
      </c>
      <c r="J10" s="13" t="s">
        <v>29</v>
      </c>
      <c r="K10" s="12">
        <v>251110</v>
      </c>
      <c r="L10" s="6"/>
      <c r="M10" s="7">
        <v>1157</v>
      </c>
      <c r="N10" s="8" t="str">
        <f t="shared" si="23"/>
        <v>0000001157</v>
      </c>
      <c r="O10" s="9" t="str">
        <f t="shared" si="24"/>
        <v>0008286</v>
      </c>
      <c r="P10" s="10" t="str">
        <f t="shared" si="25"/>
        <v>251110meirei0008286.pdf</v>
      </c>
      <c r="Q10" s="10" t="str">
        <f t="shared" si="26"/>
        <v>251110m-yousei0008286.pdf</v>
      </c>
      <c r="R10" s="10" t="str">
        <f t="shared" si="27"/>
        <v>251110m-kaitou0008286.pdf</v>
      </c>
      <c r="S10" s="10" t="str">
        <f t="shared" si="4"/>
        <v>http://www.seikatubunka1.metro.tokyo.jp/houjin/npo_houjin/data/files/0000001157/251110meirei0008286.pdf</v>
      </c>
      <c r="T10" s="10" t="str">
        <f t="shared" si="5"/>
        <v>http://www.seikatubunka1.metro.tokyo.jp/houjin/npo_houjin/data/files/0000001157/251110m-yousei0008286.pdf</v>
      </c>
      <c r="U10" s="10" t="str">
        <f t="shared" si="6"/>
        <v>http://www.seikatubunka1.metro.tokyo.jp/houjin/npo_houjin/data/files/0000001157/251110m-kaitou0008286.pdf</v>
      </c>
      <c r="V10" s="10" t="str">
        <f t="shared" si="7"/>
        <v>http://www.seikatubunka1.metro.tokyo.jp/houjin/npo_houjin/list/ledger/0008286.html</v>
      </c>
    </row>
    <row r="11" spans="1:22" ht="30" customHeight="1" x14ac:dyDescent="0.2">
      <c r="A11" s="3">
        <v>7</v>
      </c>
      <c r="B11" s="5" t="str">
        <f t="shared" si="19"/>
        <v>相続なんでも相談室</v>
      </c>
      <c r="C11" s="2" t="str">
        <f t="shared" si="20"/>
        <v>改善命令実施文書</v>
      </c>
      <c r="D11" s="2" t="str">
        <f t="shared" si="21"/>
        <v>市民への説明要請文書</v>
      </c>
      <c r="E11" s="2"/>
      <c r="F11" s="2"/>
      <c r="G11" s="2" t="str">
        <f t="shared" si="22"/>
        <v/>
      </c>
      <c r="H11" s="2"/>
      <c r="I11" s="11">
        <v>91216</v>
      </c>
      <c r="J11" s="13" t="s">
        <v>30</v>
      </c>
      <c r="K11" s="12">
        <v>251110</v>
      </c>
      <c r="L11" s="6"/>
      <c r="M11" s="7">
        <v>1157</v>
      </c>
      <c r="N11" s="8" t="str">
        <f t="shared" si="23"/>
        <v>0000001157</v>
      </c>
      <c r="O11" s="9" t="str">
        <f t="shared" si="24"/>
        <v>0091216</v>
      </c>
      <c r="P11" s="10" t="str">
        <f t="shared" si="25"/>
        <v>251110meirei0091216.pdf</v>
      </c>
      <c r="Q11" s="10" t="str">
        <f t="shared" si="26"/>
        <v>251110m-yousei0091216.pdf</v>
      </c>
      <c r="R11" s="10" t="str">
        <f t="shared" si="27"/>
        <v>251110m-kaitou0091216.pdf</v>
      </c>
      <c r="S11" s="10" t="str">
        <f t="shared" si="4"/>
        <v>http://www.seikatubunka1.metro.tokyo.jp/houjin/npo_houjin/data/files/0000001157/251110meirei0091216.pdf</v>
      </c>
      <c r="T11" s="10" t="str">
        <f t="shared" si="5"/>
        <v>http://www.seikatubunka1.metro.tokyo.jp/houjin/npo_houjin/data/files/0000001157/251110m-yousei0091216.pdf</v>
      </c>
      <c r="U11" s="10" t="str">
        <f t="shared" si="6"/>
        <v>http://www.seikatubunka1.metro.tokyo.jp/houjin/npo_houjin/data/files/0000001157/251110m-kaitou0091216.pdf</v>
      </c>
      <c r="V11" s="10" t="str">
        <f t="shared" ref="V11:V12" si="28">"http://www.seikatubunka1.metro.tokyo.jp/houjin/npo_houjin/list/ledger/"&amp;O11&amp;".html"</f>
        <v>http://www.seikatubunka1.metro.tokyo.jp/houjin/npo_houjin/list/ledger/0091216.html</v>
      </c>
    </row>
    <row r="12" spans="1:22" ht="30" customHeight="1" x14ac:dyDescent="0.2">
      <c r="A12" s="3">
        <v>8</v>
      </c>
      <c r="B12" s="5" t="str">
        <f t="shared" si="19"/>
        <v>ほほえみ支援センター</v>
      </c>
      <c r="C12" s="2" t="str">
        <f t="shared" si="20"/>
        <v>改善命令実施文書</v>
      </c>
      <c r="D12" s="2" t="str">
        <f t="shared" si="21"/>
        <v>市民への説明要請文書</v>
      </c>
      <c r="E12" s="2"/>
      <c r="F12" s="2"/>
      <c r="G12" s="2" t="str">
        <f t="shared" si="22"/>
        <v/>
      </c>
      <c r="H12" s="2"/>
      <c r="I12" s="11">
        <v>1497</v>
      </c>
      <c r="J12" s="13" t="s">
        <v>31</v>
      </c>
      <c r="K12" s="12">
        <v>251110</v>
      </c>
      <c r="L12" s="6"/>
      <c r="M12" s="7">
        <v>1157</v>
      </c>
      <c r="N12" s="8" t="str">
        <f t="shared" si="23"/>
        <v>0000001157</v>
      </c>
      <c r="O12" s="9" t="str">
        <f t="shared" si="24"/>
        <v>0001497</v>
      </c>
      <c r="P12" s="10" t="str">
        <f t="shared" si="25"/>
        <v>251110meirei0001497.pdf</v>
      </c>
      <c r="Q12" s="10" t="str">
        <f t="shared" si="26"/>
        <v>251110m-yousei0001497.pdf</v>
      </c>
      <c r="R12" s="10" t="str">
        <f t="shared" si="27"/>
        <v>251110m-kaitou0001497.pdf</v>
      </c>
      <c r="S12" s="10" t="str">
        <f t="shared" si="4"/>
        <v>http://www.seikatubunka1.metro.tokyo.jp/houjin/npo_houjin/data/files/0000001157/251110meirei0001497.pdf</v>
      </c>
      <c r="T12" s="10" t="str">
        <f t="shared" si="5"/>
        <v>http://www.seikatubunka1.metro.tokyo.jp/houjin/npo_houjin/data/files/0000001157/251110m-yousei0001497.pdf</v>
      </c>
      <c r="U12" s="10" t="str">
        <f t="shared" si="6"/>
        <v>http://www.seikatubunka1.metro.tokyo.jp/houjin/npo_houjin/data/files/0000001157/251110m-kaitou0001497.pdf</v>
      </c>
      <c r="V12" s="10" t="str">
        <f t="shared" si="28"/>
        <v>http://www.seikatubunka1.metro.tokyo.jp/houjin/npo_houjin/list/ledger/0001497.html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20251110kaizen</vt:lpstr>
      <vt:lpstr>'20251110kaizen'!Print_Area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中筋　愛美</cp:lastModifiedBy>
  <cp:lastPrinted>2024-11-01T07:01:29Z</cp:lastPrinted>
  <dcterms:created xsi:type="dcterms:W3CDTF">2018-09-20T02:15:30Z</dcterms:created>
  <dcterms:modified xsi:type="dcterms:W3CDTF">2025-12-12T04:51:51Z</dcterms:modified>
</cp:coreProperties>
</file>