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41219（1121改善命令）\"/>
    </mc:Choice>
  </mc:AlternateContent>
  <xr:revisionPtr revIDLastSave="0" documentId="13_ncr:1_{0335D54A-C398-4887-9E65-A7CBB944AF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1121kaizen" sheetId="9" r:id="rId1"/>
  </sheets>
  <definedNames>
    <definedName name="_xlnm.Print_Area" localSheetId="0">'20241121kaizen'!$A$1:$H$7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N17" i="9"/>
  <c r="O17" i="9"/>
  <c r="Q17" i="9" s="1"/>
  <c r="V17" i="9" l="1"/>
  <c r="B17" i="9" s="1"/>
  <c r="T17" i="9"/>
  <c r="D17" i="9" s="1"/>
  <c r="P17" i="9"/>
  <c r="S17" i="9" s="1"/>
  <c r="C17" i="9" s="1"/>
  <c r="R17" i="9"/>
  <c r="U17" i="9" s="1"/>
  <c r="O20" i="9"/>
  <c r="R20" i="9" s="1"/>
  <c r="N20" i="9"/>
  <c r="G20" i="9"/>
  <c r="O19" i="9"/>
  <c r="V19" i="9" s="1"/>
  <c r="B19" i="9" s="1"/>
  <c r="N19" i="9"/>
  <c r="G19" i="9"/>
  <c r="O18" i="9"/>
  <c r="Q18" i="9" s="1"/>
  <c r="N18" i="9"/>
  <c r="G18" i="9"/>
  <c r="O16" i="9"/>
  <c r="R16" i="9" s="1"/>
  <c r="N16" i="9"/>
  <c r="G16" i="9"/>
  <c r="O15" i="9"/>
  <c r="Q15" i="9" s="1"/>
  <c r="N15" i="9"/>
  <c r="G15" i="9"/>
  <c r="O14" i="9"/>
  <c r="V14" i="9" s="1"/>
  <c r="B14" i="9" s="1"/>
  <c r="N14" i="9"/>
  <c r="G14" i="9"/>
  <c r="O13" i="9"/>
  <c r="V13" i="9" s="1"/>
  <c r="B13" i="9" s="1"/>
  <c r="N13" i="9"/>
  <c r="G13" i="9"/>
  <c r="O12" i="9"/>
  <c r="Q12" i="9" s="1"/>
  <c r="N12" i="9"/>
  <c r="G12" i="9"/>
  <c r="O11" i="9"/>
  <c r="R11" i="9" s="1"/>
  <c r="N11" i="9"/>
  <c r="G11" i="9"/>
  <c r="O10" i="9"/>
  <c r="Q10" i="9" s="1"/>
  <c r="N10" i="9"/>
  <c r="G10" i="9"/>
  <c r="T15" i="9" l="1"/>
  <c r="D15" i="9" s="1"/>
  <c r="V15" i="9"/>
  <c r="B15" i="9" s="1"/>
  <c r="U16" i="9"/>
  <c r="V16" i="9"/>
  <c r="B16" i="9" s="1"/>
  <c r="P20" i="9"/>
  <c r="S20" i="9" s="1"/>
  <c r="C20" i="9" s="1"/>
  <c r="Q20" i="9"/>
  <c r="T20" i="9" s="1"/>
  <c r="D20" i="9" s="1"/>
  <c r="V20" i="9"/>
  <c r="B20" i="9" s="1"/>
  <c r="U11" i="9"/>
  <c r="V11" i="9"/>
  <c r="B11" i="9" s="1"/>
  <c r="T10" i="9"/>
  <c r="D10" i="9" s="1"/>
  <c r="R10" i="9"/>
  <c r="U10" i="9" s="1"/>
  <c r="V10" i="9"/>
  <c r="B10" i="9" s="1"/>
  <c r="R15" i="9"/>
  <c r="U15" i="9" s="1"/>
  <c r="U20" i="9"/>
  <c r="P13" i="9"/>
  <c r="S13" i="9" s="1"/>
  <c r="C13" i="9" s="1"/>
  <c r="Q13" i="9"/>
  <c r="T13" i="9" s="1"/>
  <c r="D13" i="9" s="1"/>
  <c r="R13" i="9"/>
  <c r="U13" i="9" s="1"/>
  <c r="R12" i="9"/>
  <c r="U12" i="9" s="1"/>
  <c r="P11" i="9"/>
  <c r="S11" i="9" s="1"/>
  <c r="C11" i="9" s="1"/>
  <c r="Q11" i="9"/>
  <c r="T11" i="9" s="1"/>
  <c r="D11" i="9" s="1"/>
  <c r="T12" i="9"/>
  <c r="D12" i="9" s="1"/>
  <c r="P16" i="9"/>
  <c r="S16" i="9" s="1"/>
  <c r="C16" i="9" s="1"/>
  <c r="V18" i="9"/>
  <c r="B18" i="9" s="1"/>
  <c r="Q14" i="9"/>
  <c r="T14" i="9" s="1"/>
  <c r="D14" i="9" s="1"/>
  <c r="P19" i="9"/>
  <c r="S19" i="9" s="1"/>
  <c r="C19" i="9" s="1"/>
  <c r="Q16" i="9"/>
  <c r="T16" i="9" s="1"/>
  <c r="D16" i="9" s="1"/>
  <c r="R14" i="9"/>
  <c r="U14" i="9" s="1"/>
  <c r="T18" i="9"/>
  <c r="D18" i="9" s="1"/>
  <c r="S12" i="9"/>
  <c r="C12" i="9" s="1"/>
  <c r="P10" i="9"/>
  <c r="S10" i="9" s="1"/>
  <c r="C10" i="9" s="1"/>
  <c r="V12" i="9"/>
  <c r="B12" i="9" s="1"/>
  <c r="P15" i="9"/>
  <c r="S15" i="9" s="1"/>
  <c r="C15" i="9" s="1"/>
  <c r="Q19" i="9"/>
  <c r="T19" i="9" s="1"/>
  <c r="D19" i="9" s="1"/>
  <c r="R19" i="9"/>
  <c r="U19" i="9" s="1"/>
  <c r="P18" i="9"/>
  <c r="S18" i="9" s="1"/>
  <c r="C18" i="9" s="1"/>
  <c r="P14" i="9"/>
  <c r="S14" i="9" s="1"/>
  <c r="C14" i="9" s="1"/>
  <c r="R18" i="9"/>
  <c r="U18" i="9" s="1"/>
  <c r="P12" i="9"/>
  <c r="O9" i="9"/>
  <c r="V9" i="9" s="1"/>
  <c r="B9" i="9" s="1"/>
  <c r="N9" i="9"/>
  <c r="G9" i="9"/>
  <c r="Q9" i="9" l="1"/>
  <c r="T9" i="9" s="1"/>
  <c r="D9" i="9" s="1"/>
  <c r="P9" i="9"/>
  <c r="S9" i="9" s="1"/>
  <c r="C9" i="9" s="1"/>
  <c r="R9" i="9"/>
  <c r="U9" i="9" s="1"/>
  <c r="O8" i="9"/>
  <c r="V8" i="9" s="1"/>
  <c r="B8" i="9" s="1"/>
  <c r="N8" i="9"/>
  <c r="G8" i="9"/>
  <c r="Q8" i="9" l="1"/>
  <c r="T8" i="9" s="1"/>
  <c r="D8" i="9" s="1"/>
  <c r="P8" i="9"/>
  <c r="S8" i="9" s="1"/>
  <c r="C8" i="9" s="1"/>
  <c r="R8" i="9"/>
  <c r="U8" i="9" s="1"/>
  <c r="O7" i="9" l="1"/>
  <c r="Q7" i="9" s="1"/>
  <c r="N7" i="9"/>
  <c r="G7" i="9"/>
  <c r="O6" i="9"/>
  <c r="Q6" i="9" s="1"/>
  <c r="N6" i="9"/>
  <c r="G6" i="9"/>
  <c r="O5" i="9"/>
  <c r="V5" i="9" s="1"/>
  <c r="B5" i="9" s="1"/>
  <c r="N5" i="9"/>
  <c r="G5" i="9"/>
  <c r="P6" i="9" l="1"/>
  <c r="S6" i="9" s="1"/>
  <c r="C6" i="9" s="1"/>
  <c r="V7" i="9"/>
  <c r="B7" i="9" s="1"/>
  <c r="V6" i="9"/>
  <c r="B6" i="9" s="1"/>
  <c r="P7" i="9"/>
  <c r="S7" i="9" s="1"/>
  <c r="C7" i="9" s="1"/>
  <c r="R6" i="9"/>
  <c r="U6" i="9" s="1"/>
  <c r="R7" i="9"/>
  <c r="U7" i="9" s="1"/>
  <c r="Q5" i="9"/>
  <c r="T5" i="9" s="1"/>
  <c r="D5" i="9" s="1"/>
  <c r="T6" i="9"/>
  <c r="D6" i="9" s="1"/>
  <c r="T7" i="9"/>
  <c r="D7" i="9" s="1"/>
  <c r="P5" i="9"/>
  <c r="S5" i="9" s="1"/>
  <c r="C5" i="9" s="1"/>
  <c r="R5" i="9"/>
  <c r="U5" i="9" s="1"/>
</calcChain>
</file>

<file path=xl/sharedStrings.xml><?xml version="1.0" encoding="utf-8"?>
<sst xmlns="http://schemas.openxmlformats.org/spreadsheetml/2006/main" count="40" uniqueCount="40">
  <si>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</si>
  <si>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</si>
  <si>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</si>
  <si>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</si>
  <si>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</si>
  <si>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</si>
  <si>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</si>
  <si>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</si>
  <si>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</si>
  <si>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</si>
  <si>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</si>
  <si>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</si>
  <si>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</si>
  <si>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</si>
  <si>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</si>
  <si>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</si>
  <si>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</si>
  <si>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</si>
  <si>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</si>
  <si>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</si>
  <si>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</si>
  <si>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</si>
  <si>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</si>
  <si>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\</t>
    <phoneticPr fontId="1"/>
  </si>
  <si>
    <t>日本パピー倶楽部</t>
  </si>
  <si>
    <t>ヘルシーライフプロモーション</t>
  </si>
  <si>
    <t xml:space="preserve">グループホーム巣鴨 </t>
  </si>
  <si>
    <t>高齢者生活支援協議会</t>
  </si>
  <si>
    <t>ジャパン・ドッグ・スタンダード</t>
  </si>
  <si>
    <t>経営共栄会</t>
  </si>
  <si>
    <t xml:space="preserve">アジア環境連帯研究所 </t>
  </si>
  <si>
    <t xml:space="preserve">地域の子どもは地域で育てる・てとて </t>
  </si>
  <si>
    <t xml:space="preserve"> カレド国際交流協会</t>
  </si>
  <si>
    <t>とうきょう防災教育振興協会</t>
  </si>
  <si>
    <t>日本災害医療支援機構</t>
  </si>
  <si>
    <t>地域子ども応援団めだかの学校</t>
  </si>
  <si>
    <t>日本個人データ保護協会</t>
  </si>
  <si>
    <t xml:space="preserve">ＮＰＯ法人７Ｆｉｅｌｄｓ </t>
  </si>
  <si>
    <t>国際認知症予防研究所</t>
    <phoneticPr fontId="1"/>
  </si>
  <si>
    <t>生活環境ネット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</si>
</sst>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"/>
  <sheetViews>
    <sheetView tabSelected="1" zoomScale="70" zoomScaleNormal="70" zoomScaleSheetLayoutView="70" workbookViewId="0">
      <selection activeCell="Z14" sqref="Z14"/>
    </sheetView>
  </sheetViews>
  <sheetFormatPr defaultRowHeight="13.5" x14ac:dyDescent="0.15"/>
  <cols>
    <col min="1" max="1" width="10.75" customWidth="1"/>
    <col min="2" max="2" width="62.75" customWidth="1"/>
    <col min="3" max="4" width="22.75" customWidth="1"/>
    <col min="5" max="6" width="20.5" customWidth="1"/>
    <col min="7" max="8" width="22.75" customWidth="1"/>
    <col min="9" max="9" width="22.75" hidden="1" customWidth="1"/>
    <col min="10" max="10" width="43.125" hidden="1" customWidth="1"/>
    <col min="11" max="11" width="9.5" hidden="1" customWidth="1"/>
    <col min="12" max="12" width="17.75" hidden="1" customWidth="1"/>
    <col min="13" max="13" width="15.875" hidden="1" customWidth="1"/>
    <col min="14" max="14" width="21.125" hidden="1" customWidth="1"/>
    <col min="15" max="15" width="22.75" hidden="1" customWidth="1"/>
    <col min="16" max="18" width="27.5" hidden="1" customWidth="1"/>
    <col min="19" max="22" width="44.25" hidden="1" customWidth="1"/>
    <col min="23" max="23" width="8.875" customWidth="1"/>
  </cols>
  <sheetData>
    <row r="1" spans="1:22" x14ac:dyDescent="0.15">
      <c r="A1" t="s">
        <v>6</v>
      </c>
      <c r="I1" t="s">
        <v>23</v>
      </c>
    </row>
    <row r="4" spans="1:22" ht="40.5" x14ac:dyDescent="0.15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15">
      <c r="A5" s="3">
        <v>1</v>
      </c>
      <c r="B5" s="5" t="str">
        <f t="shared" ref="B5:B7" si="0">HYPERLINK(V5,J5)</f>
        <v>日本パピー倶楽部</v>
      </c>
      <c r="C5" s="2" t="str">
        <f t="shared" ref="C5:C7" si="1">HYPERLINK(S5,C$4)</f>
        <v>改善命令実施文書</v>
      </c>
      <c r="D5" s="2" t="str">
        <f t="shared" ref="D5:D7" si="2">HYPERLINK(T5,D$4)</f>
        <v>市民への説明要請文書</v>
      </c>
      <c r="E5" s="2"/>
      <c r="F5" s="2"/>
      <c r="G5" s="2" t="str">
        <f t="shared" ref="G5:G6" si="3">IF(ISBLANK(L5),"",HYPERLINK(U5,TEXT(L5,"gggy年m月d日")))</f>
        <v/>
      </c>
      <c r="H5" s="2"/>
      <c r="I5" s="14">
        <v>5559</v>
      </c>
      <c r="J5" s="13" t="s">
        <v>24</v>
      </c>
      <c r="K5" s="12"/>
      <c r="L5" s="6"/>
      <c r="M5" s="7">
        <v>1157</v>
      </c>
      <c r="N5" s="8" t="str">
        <f t="shared" ref="N5:N6" si="4">TEXT(M5,"0000000000")</f>
        <v>0000001157</v>
      </c>
      <c r="O5" s="9" t="str">
        <f t="shared" ref="O5:O6" si="5">TEXT(I5,"0000000")</f>
        <v>0005559</v>
      </c>
      <c r="P5" s="10" t="str">
        <f t="shared" ref="P5:P6" si="6">K5&amp;"meirei"&amp;O5&amp;".pdf"</f>
        <v>meirei0005559.pdf</v>
      </c>
      <c r="Q5" s="10" t="str">
        <f t="shared" ref="Q5:Q6" si="7">K5&amp;"m-yousei"&amp;O5&amp;".pdf"</f>
        <v>m-yousei0005559.pdf</v>
      </c>
      <c r="R5" s="10" t="str">
        <f t="shared" ref="R5:R6" si="8">K5&amp;"m-kaitou"&amp;O5&amp;".pdf"</f>
        <v>m-kaitou0005559.pdf</v>
      </c>
      <c r="S5" s="10" t="str">
        <f t="shared" ref="S5:S6" si="9">"http://www.seikatubunka.metro.tokyo.jp/houjin/npo_houjin/data/files/"&amp;N5&amp;"/"&amp;P5</f>
        <v>http://www.seikatubunka.metro.tokyo.jp/houjin/npo_houjin/data/files/0000001157/meirei0005559.pdf</v>
      </c>
      <c r="T5" s="10" t="str">
        <f t="shared" ref="T5:T6" si="10">"http://www.seikatubunka.metro.tokyo.jp/houjin/npo_houjin/data/files/"&amp;N5&amp;"/"&amp;Q5</f>
        <v>http://www.seikatubunka.metro.tokyo.jp/houjin/npo_houjin/data/files/0000001157/m-yousei0005559.pdf</v>
      </c>
      <c r="U5" s="10" t="str">
        <f t="shared" ref="U5:U6" si="11">"http://www.seikatubunka.metro.tokyo.jp/houjin/npo_houjin/data/files/"&amp;N5&amp;"/"&amp;R5</f>
        <v>http://www.seikatubunka.metro.tokyo.jp/houjin/npo_houjin/data/files/0000001157/m-kaitou0005559.pdf</v>
      </c>
      <c r="V5" s="10" t="str">
        <f t="shared" ref="V5:V6" si="12">"http://www.seikatubunka.metro.tokyo.jp/houjin/npo_houjin/list/ledger/"&amp;O5&amp;".html"</f>
        <v>http://www.seikatubunka.metro.tokyo.jp/houjin/npo_houjin/list/ledger/0005559.html</v>
      </c>
    </row>
    <row r="6" spans="1:22" ht="30" customHeight="1" x14ac:dyDescent="0.15">
      <c r="A6" s="3">
        <v>2</v>
      </c>
      <c r="B6" s="5" t="str">
        <f t="shared" si="0"/>
        <v>ヘルシーライフプロモーション</v>
      </c>
      <c r="C6" s="2" t="str">
        <f t="shared" si="1"/>
        <v>改善命令実施文書</v>
      </c>
      <c r="D6" s="2" t="str">
        <f t="shared" si="2"/>
        <v>市民への説明要請文書</v>
      </c>
      <c r="E6" s="2"/>
      <c r="F6" s="2"/>
      <c r="G6" s="2" t="str">
        <f t="shared" si="3"/>
        <v/>
      </c>
      <c r="H6" s="2"/>
      <c r="I6" s="14">
        <v>7965</v>
      </c>
      <c r="J6" s="13" t="s">
        <v>25</v>
      </c>
      <c r="K6" s="12"/>
      <c r="L6" s="6"/>
      <c r="M6" s="7">
        <v>1157</v>
      </c>
      <c r="N6" s="8" t="str">
        <f t="shared" si="4"/>
        <v>0000001157</v>
      </c>
      <c r="O6" s="9" t="str">
        <f t="shared" si="5"/>
        <v>0007965</v>
      </c>
      <c r="P6" s="10" t="str">
        <f t="shared" si="6"/>
        <v>meirei0007965.pdf</v>
      </c>
      <c r="Q6" s="10" t="str">
        <f t="shared" si="7"/>
        <v>m-yousei0007965.pdf</v>
      </c>
      <c r="R6" s="10" t="str">
        <f t="shared" si="8"/>
        <v>m-kaitou0007965.pdf</v>
      </c>
      <c r="S6" s="10" t="str">
        <f t="shared" si="9"/>
        <v>http://www.seikatubunka.metro.tokyo.jp/houjin/npo_houjin/data/files/0000001157/meirei0007965.pdf</v>
      </c>
      <c r="T6" s="10" t="str">
        <f t="shared" si="10"/>
        <v>http://www.seikatubunka.metro.tokyo.jp/houjin/npo_houjin/data/files/0000001157/m-yousei0007965.pdf</v>
      </c>
      <c r="U6" s="10" t="str">
        <f t="shared" si="11"/>
        <v>http://www.seikatubunka.metro.tokyo.jp/houjin/npo_houjin/data/files/0000001157/m-kaitou0007965.pdf</v>
      </c>
      <c r="V6" s="10" t="str">
        <f t="shared" si="12"/>
        <v>http://www.seikatubunka.metro.tokyo.jp/houjin/npo_houjin/list/ledger/0007965.html</v>
      </c>
    </row>
    <row r="7" spans="1:22" ht="30" customHeight="1" x14ac:dyDescent="0.15">
      <c r="A7" s="3">
        <v>3</v>
      </c>
      <c r="B7" s="5" t="str">
        <f t="shared" si="0"/>
        <v xml:space="preserve">グループホーム巣鴨 </v>
      </c>
      <c r="C7" s="2" t="str">
        <f t="shared" si="1"/>
        <v>改善命令実施文書</v>
      </c>
      <c r="D7" s="2" t="str">
        <f t="shared" si="2"/>
        <v>市民への説明要請文書</v>
      </c>
      <c r="E7" s="2"/>
      <c r="F7" s="2"/>
      <c r="G7" s="2" t="str">
        <f t="shared" ref="G7" si="13">IF(ISBLANK(L7),"",HYPERLINK(U7,TEXT(L7,"gggy年m月d日")))</f>
        <v/>
      </c>
      <c r="H7" s="2"/>
      <c r="I7" s="11">
        <v>8617</v>
      </c>
      <c r="J7" s="13" t="s">
        <v>26</v>
      </c>
      <c r="K7" s="12"/>
      <c r="L7" s="6"/>
      <c r="M7" s="7">
        <v>1157</v>
      </c>
      <c r="N7" s="8" t="str">
        <f t="shared" ref="N7" si="14">TEXT(M7,"0000000000")</f>
        <v>0000001157</v>
      </c>
      <c r="O7" s="9" t="str">
        <f t="shared" ref="O7" si="15">TEXT(I7,"0000000")</f>
        <v>0008617</v>
      </c>
      <c r="P7" s="10" t="str">
        <f t="shared" ref="P7" si="16">K7&amp;"meirei"&amp;O7&amp;".pdf"</f>
        <v>meirei0008617.pdf</v>
      </c>
      <c r="Q7" s="10" t="str">
        <f t="shared" ref="Q7" si="17">K7&amp;"m-yousei"&amp;O7&amp;".pdf"</f>
        <v>m-yousei0008617.pdf</v>
      </c>
      <c r="R7" s="10" t="str">
        <f t="shared" ref="R7" si="18">K7&amp;"m-kaitou"&amp;O7&amp;".pdf"</f>
        <v>m-kaitou0008617.pdf</v>
      </c>
      <c r="S7" s="10" t="str">
        <f t="shared" ref="S7" si="19">"http://www.seikatubunka.metro.tokyo.jp/houjin/npo_houjin/data/files/"&amp;N7&amp;"/"&amp;P7</f>
        <v>http://www.seikatubunka.metro.tokyo.jp/houjin/npo_houjin/data/files/0000001157/meirei0008617.pdf</v>
      </c>
      <c r="T7" s="10" t="str">
        <f t="shared" ref="T7" si="20">"http://www.seikatubunka.metro.tokyo.jp/houjin/npo_houjin/data/files/"&amp;N7&amp;"/"&amp;Q7</f>
        <v>http://www.seikatubunka.metro.tokyo.jp/houjin/npo_houjin/data/files/0000001157/m-yousei0008617.pdf</v>
      </c>
      <c r="U7" s="10" t="str">
        <f t="shared" ref="U7" si="21">"http://www.seikatubunka.metro.tokyo.jp/houjin/npo_houjin/data/files/"&amp;N7&amp;"/"&amp;R7</f>
        <v>http://www.seikatubunka.metro.tokyo.jp/houjin/npo_houjin/data/files/0000001157/m-kaitou0008617.pdf</v>
      </c>
      <c r="V7" s="10" t="str">
        <f t="shared" ref="V7" si="22">"http://www.seikatubunka.metro.tokyo.jp/houjin/npo_houjin/list/ledger/"&amp;O7&amp;".html"</f>
        <v>http://www.seikatubunka.metro.tokyo.jp/houjin/npo_houjin/list/ledger/0008617.html</v>
      </c>
    </row>
    <row r="8" spans="1:22" ht="30" customHeight="1" x14ac:dyDescent="0.15">
      <c r="A8" s="3">
        <v>4</v>
      </c>
      <c r="B8" s="5" t="str">
        <f t="shared" ref="B8:B15" si="23">HYPERLINK(V8,J8)</f>
        <v>高齢者生活支援協議会</v>
      </c>
      <c r="C8" s="2" t="str">
        <f t="shared" ref="C8:C15" si="24">HYPERLINK(S8,C$4)</f>
        <v>改善命令実施文書</v>
      </c>
      <c r="D8" s="2" t="str">
        <f t="shared" ref="D8:D15" si="25">HYPERLINK(T8,D$4)</f>
        <v>市民への説明要請文書</v>
      </c>
      <c r="E8" s="2"/>
      <c r="F8" s="2"/>
      <c r="G8" s="2" t="str">
        <f t="shared" ref="G8:G15" si="26">IF(ISBLANK(L8),"",HYPERLINK(U8,TEXT(L8,"gggy年m月d日")))</f>
        <v/>
      </c>
      <c r="H8" s="2"/>
      <c r="I8" s="11">
        <v>9251</v>
      </c>
      <c r="J8" s="13" t="s">
        <v>27</v>
      </c>
      <c r="K8" s="12"/>
      <c r="L8" s="6"/>
      <c r="M8" s="7">
        <v>1157</v>
      </c>
      <c r="N8" s="8" t="str">
        <f t="shared" ref="N8:N15" si="27">TEXT(M8,"0000000000")</f>
        <v>0000001157</v>
      </c>
      <c r="O8" s="9" t="str">
        <f t="shared" ref="O8:O15" si="28">TEXT(I8,"0000000")</f>
        <v>0009251</v>
      </c>
      <c r="P8" s="10" t="str">
        <f t="shared" ref="P8:P15" si="29">K8&amp;"meirei"&amp;O8&amp;".pdf"</f>
        <v>meirei0009251.pdf</v>
      </c>
      <c r="Q8" s="10" t="str">
        <f t="shared" ref="Q8:Q15" si="30">K8&amp;"m-yousei"&amp;O8&amp;".pdf"</f>
        <v>m-yousei0009251.pdf</v>
      </c>
      <c r="R8" s="10" t="str">
        <f t="shared" ref="R8:R15" si="31">K8&amp;"m-kaitou"&amp;O8&amp;".pdf"</f>
        <v>m-kaitou0009251.pdf</v>
      </c>
      <c r="S8" s="10" t="str">
        <f t="shared" ref="S8:S15" si="32">"http://www.seikatubunka.metro.tokyo.jp/houjin/npo_houjin/data/files/"&amp;N8&amp;"/"&amp;P8</f>
        <v>http://www.seikatubunka.metro.tokyo.jp/houjin/npo_houjin/data/files/0000001157/meirei0009251.pdf</v>
      </c>
      <c r="T8" s="10" t="str">
        <f t="shared" ref="T8:T15" si="33">"http://www.seikatubunka.metro.tokyo.jp/houjin/npo_houjin/data/files/"&amp;N8&amp;"/"&amp;Q8</f>
        <v>http://www.seikatubunka.metro.tokyo.jp/houjin/npo_houjin/data/files/0000001157/m-yousei0009251.pdf</v>
      </c>
      <c r="U8" s="10" t="str">
        <f t="shared" ref="U8:U15" si="34">"http://www.seikatubunka.metro.tokyo.jp/houjin/npo_houjin/data/files/"&amp;N8&amp;"/"&amp;R8</f>
        <v>http://www.seikatubunka.metro.tokyo.jp/houjin/npo_houjin/data/files/0000001157/m-kaitou0009251.pdf</v>
      </c>
      <c r="V8" s="10" t="str">
        <f t="shared" ref="V8:V15" si="35">"http://www.seikatubunka.metro.tokyo.jp/houjin/npo_houjin/list/ledger/"&amp;O8&amp;".html"</f>
        <v>http://www.seikatubunka.metro.tokyo.jp/houjin/npo_houjin/list/ledger/0009251.html</v>
      </c>
    </row>
    <row r="9" spans="1:22" ht="30" customHeight="1" x14ac:dyDescent="0.15">
      <c r="A9" s="3">
        <v>5</v>
      </c>
      <c r="B9" s="5" t="str">
        <f t="shared" si="23"/>
        <v>ジャパン・ドッグ・スタンダード</v>
      </c>
      <c r="C9" s="2" t="str">
        <f t="shared" si="24"/>
        <v>改善命令実施文書</v>
      </c>
      <c r="D9" s="2" t="str">
        <f t="shared" si="25"/>
        <v>市民への説明要請文書</v>
      </c>
      <c r="E9" s="2"/>
      <c r="F9" s="2"/>
      <c r="G9" s="2" t="str">
        <f t="shared" si="26"/>
        <v/>
      </c>
      <c r="H9" s="2"/>
      <c r="I9" s="11">
        <v>93536</v>
      </c>
      <c r="J9" s="13" t="s">
        <v>28</v>
      </c>
      <c r="K9" s="12"/>
      <c r="L9" s="6"/>
      <c r="M9" s="7">
        <v>1157</v>
      </c>
      <c r="N9" s="8" t="str">
        <f t="shared" si="27"/>
        <v>0000001157</v>
      </c>
      <c r="O9" s="9" t="str">
        <f t="shared" si="28"/>
        <v>0093536</v>
      </c>
      <c r="P9" s="10" t="str">
        <f t="shared" si="29"/>
        <v>meirei0093536.pdf</v>
      </c>
      <c r="Q9" s="10" t="str">
        <f t="shared" si="30"/>
        <v>m-yousei0093536.pdf</v>
      </c>
      <c r="R9" s="10" t="str">
        <f t="shared" si="31"/>
        <v>m-kaitou0093536.pdf</v>
      </c>
      <c r="S9" s="10" t="str">
        <f t="shared" si="32"/>
        <v>http://www.seikatubunka.metro.tokyo.jp/houjin/npo_houjin/data/files/0000001157/meirei0093536.pdf</v>
      </c>
      <c r="T9" s="10" t="str">
        <f t="shared" si="33"/>
        <v>http://www.seikatubunka.metro.tokyo.jp/houjin/npo_houjin/data/files/0000001157/m-yousei0093536.pdf</v>
      </c>
      <c r="U9" s="10" t="str">
        <f t="shared" si="34"/>
        <v>http://www.seikatubunka.metro.tokyo.jp/houjin/npo_houjin/data/files/0000001157/m-kaitou0093536.pdf</v>
      </c>
      <c r="V9" s="10" t="str">
        <f t="shared" si="35"/>
        <v>http://www.seikatubunka.metro.tokyo.jp/houjin/npo_houjin/list/ledger/0093536.html</v>
      </c>
    </row>
    <row r="10" spans="1:22" ht="30" customHeight="1" x14ac:dyDescent="0.15">
      <c r="A10" s="3">
        <v>6</v>
      </c>
      <c r="B10" s="5" t="str">
        <f t="shared" si="23"/>
        <v>経営共栄会</v>
      </c>
      <c r="C10" s="2" t="str">
        <f t="shared" si="24"/>
        <v>改善命令実施文書</v>
      </c>
      <c r="D10" s="2" t="str">
        <f t="shared" si="25"/>
        <v>市民への説明要請文書</v>
      </c>
      <c r="E10" s="2"/>
      <c r="F10" s="2"/>
      <c r="G10" s="2" t="str">
        <f t="shared" si="26"/>
        <v/>
      </c>
      <c r="H10" s="2"/>
      <c r="I10" s="11">
        <v>1571</v>
      </c>
      <c r="J10" s="13" t="s">
        <v>29</v>
      </c>
      <c r="K10" s="12"/>
      <c r="L10" s="6"/>
      <c r="M10" s="7">
        <v>1157</v>
      </c>
      <c r="N10" s="8" t="str">
        <f t="shared" si="27"/>
        <v>0000001157</v>
      </c>
      <c r="O10" s="9" t="str">
        <f t="shared" si="28"/>
        <v>0001571</v>
      </c>
      <c r="P10" s="10" t="str">
        <f t="shared" si="29"/>
        <v>meirei0001571.pdf</v>
      </c>
      <c r="Q10" s="10" t="str">
        <f t="shared" si="30"/>
        <v>m-yousei0001571.pdf</v>
      </c>
      <c r="R10" s="10" t="str">
        <f t="shared" si="31"/>
        <v>m-kaitou0001571.pdf</v>
      </c>
      <c r="S10" s="10" t="str">
        <f t="shared" si="32"/>
        <v>http://www.seikatubunka.metro.tokyo.jp/houjin/npo_houjin/data/files/0000001157/meirei0001571.pdf</v>
      </c>
      <c r="T10" s="10" t="str">
        <f t="shared" si="33"/>
        <v>http://www.seikatubunka.metro.tokyo.jp/houjin/npo_houjin/data/files/0000001157/m-yousei0001571.pdf</v>
      </c>
      <c r="U10" s="10" t="str">
        <f t="shared" si="34"/>
        <v>http://www.seikatubunka.metro.tokyo.jp/houjin/npo_houjin/data/files/0000001157/m-kaitou0001571.pdf</v>
      </c>
      <c r="V10" s="10" t="str">
        <f t="shared" si="35"/>
        <v>http://www.seikatubunka.metro.tokyo.jp/houjin/npo_houjin/list/ledger/0001571.html</v>
      </c>
    </row>
    <row r="11" spans="1:22" ht="30" customHeight="1" x14ac:dyDescent="0.15">
      <c r="A11" s="3">
        <v>7</v>
      </c>
      <c r="B11" s="5" t="str">
        <f t="shared" si="23"/>
        <v xml:space="preserve">アジア環境連帯研究所 </v>
      </c>
      <c r="C11" s="2" t="str">
        <f t="shared" si="24"/>
        <v>改善命令実施文書</v>
      </c>
      <c r="D11" s="2" t="str">
        <f t="shared" si="25"/>
        <v>市民への説明要請文書</v>
      </c>
      <c r="E11" s="2"/>
      <c r="F11" s="2"/>
      <c r="G11" s="2" t="str">
        <f t="shared" si="26"/>
        <v/>
      </c>
      <c r="H11" s="2"/>
      <c r="I11" s="14">
        <v>5276</v>
      </c>
      <c r="J11" s="13" t="s">
        <v>30</v>
      </c>
      <c r="K11" s="12"/>
      <c r="L11" s="6"/>
      <c r="M11" s="7">
        <v>1157</v>
      </c>
      <c r="N11" s="8" t="str">
        <f t="shared" si="27"/>
        <v>0000001157</v>
      </c>
      <c r="O11" s="9" t="str">
        <f t="shared" si="28"/>
        <v>0005276</v>
      </c>
      <c r="P11" s="10" t="str">
        <f t="shared" si="29"/>
        <v>meirei0005276.pdf</v>
      </c>
      <c r="Q11" s="10" t="str">
        <f t="shared" si="30"/>
        <v>m-yousei0005276.pdf</v>
      </c>
      <c r="R11" s="10" t="str">
        <f t="shared" si="31"/>
        <v>m-kaitou0005276.pdf</v>
      </c>
      <c r="S11" s="10" t="str">
        <f t="shared" si="32"/>
        <v>http://www.seikatubunka.metro.tokyo.jp/houjin/npo_houjin/data/files/0000001157/meirei0005276.pdf</v>
      </c>
      <c r="T11" s="10" t="str">
        <f t="shared" si="33"/>
        <v>http://www.seikatubunka.metro.tokyo.jp/houjin/npo_houjin/data/files/0000001157/m-yousei0005276.pdf</v>
      </c>
      <c r="U11" s="10" t="str">
        <f t="shared" si="34"/>
        <v>http://www.seikatubunka.metro.tokyo.jp/houjin/npo_houjin/data/files/0000001157/m-kaitou0005276.pdf</v>
      </c>
      <c r="V11" s="10" t="str">
        <f t="shared" si="35"/>
        <v>http://www.seikatubunka.metro.tokyo.jp/houjin/npo_houjin/list/ledger/0005276.html</v>
      </c>
    </row>
    <row r="12" spans="1:22" ht="30" customHeight="1" x14ac:dyDescent="0.15">
      <c r="A12" s="3">
        <v>8</v>
      </c>
      <c r="B12" s="5" t="str">
        <f t="shared" si="23"/>
        <v xml:space="preserve">地域の子どもは地域で育てる・てとて </v>
      </c>
      <c r="C12" s="2" t="str">
        <f t="shared" si="24"/>
        <v>改善命令実施文書</v>
      </c>
      <c r="D12" s="2" t="str">
        <f t="shared" si="25"/>
        <v>市民への説明要請文書</v>
      </c>
      <c r="E12" s="2"/>
      <c r="F12" s="2"/>
      <c r="G12" s="2" t="str">
        <f t="shared" si="26"/>
        <v/>
      </c>
      <c r="H12" s="2"/>
      <c r="I12" s="14">
        <v>9426</v>
      </c>
      <c r="J12" s="13" t="s">
        <v>31</v>
      </c>
      <c r="K12" s="12"/>
      <c r="L12" s="6"/>
      <c r="M12" s="7">
        <v>1157</v>
      </c>
      <c r="N12" s="8" t="str">
        <f t="shared" si="27"/>
        <v>0000001157</v>
      </c>
      <c r="O12" s="9" t="str">
        <f t="shared" si="28"/>
        <v>0009426</v>
      </c>
      <c r="P12" s="10" t="str">
        <f t="shared" si="29"/>
        <v>meirei0009426.pdf</v>
      </c>
      <c r="Q12" s="10" t="str">
        <f t="shared" si="30"/>
        <v>m-yousei0009426.pdf</v>
      </c>
      <c r="R12" s="10" t="str">
        <f t="shared" si="31"/>
        <v>m-kaitou0009426.pdf</v>
      </c>
      <c r="S12" s="10" t="str">
        <f t="shared" si="32"/>
        <v>http://www.seikatubunka.metro.tokyo.jp/houjin/npo_houjin/data/files/0000001157/meirei0009426.pdf</v>
      </c>
      <c r="T12" s="10" t="str">
        <f t="shared" si="33"/>
        <v>http://www.seikatubunka.metro.tokyo.jp/houjin/npo_houjin/data/files/0000001157/m-yousei0009426.pdf</v>
      </c>
      <c r="U12" s="10" t="str">
        <f t="shared" si="34"/>
        <v>http://www.seikatubunka.metro.tokyo.jp/houjin/npo_houjin/data/files/0000001157/m-kaitou0009426.pdf</v>
      </c>
      <c r="V12" s="10" t="str">
        <f t="shared" si="35"/>
        <v>http://www.seikatubunka.metro.tokyo.jp/houjin/npo_houjin/list/ledger/0009426.html</v>
      </c>
    </row>
    <row r="13" spans="1:22" ht="30" customHeight="1" x14ac:dyDescent="0.15">
      <c r="A13" s="3">
        <v>9</v>
      </c>
      <c r="B13" s="5" t="str">
        <f t="shared" si="23"/>
        <v xml:space="preserve"> カレド国際交流協会</v>
      </c>
      <c r="C13" s="2" t="str">
        <f t="shared" si="24"/>
        <v>改善命令実施文書</v>
      </c>
      <c r="D13" s="2" t="str">
        <f t="shared" si="25"/>
        <v>市民への説明要請文書</v>
      </c>
      <c r="E13" s="2"/>
      <c r="F13" s="2"/>
      <c r="G13" s="2" t="str">
        <f t="shared" si="26"/>
        <v/>
      </c>
      <c r="H13" s="2"/>
      <c r="I13" s="11">
        <v>9892</v>
      </c>
      <c r="J13" s="13" t="s">
        <v>32</v>
      </c>
      <c r="K13" s="12"/>
      <c r="L13" s="6"/>
      <c r="M13" s="7">
        <v>1157</v>
      </c>
      <c r="N13" s="8" t="str">
        <f t="shared" si="27"/>
        <v>0000001157</v>
      </c>
      <c r="O13" s="9" t="str">
        <f t="shared" si="28"/>
        <v>0009892</v>
      </c>
      <c r="P13" s="10" t="str">
        <f t="shared" si="29"/>
        <v>meirei0009892.pdf</v>
      </c>
      <c r="Q13" s="10" t="str">
        <f t="shared" si="30"/>
        <v>m-yousei0009892.pdf</v>
      </c>
      <c r="R13" s="10" t="str">
        <f t="shared" si="31"/>
        <v>m-kaitou0009892.pdf</v>
      </c>
      <c r="S13" s="10" t="str">
        <f t="shared" si="32"/>
        <v>http://www.seikatubunka.metro.tokyo.jp/houjin/npo_houjin/data/files/0000001157/meirei0009892.pdf</v>
      </c>
      <c r="T13" s="10" t="str">
        <f t="shared" si="33"/>
        <v>http://www.seikatubunka.metro.tokyo.jp/houjin/npo_houjin/data/files/0000001157/m-yousei0009892.pdf</v>
      </c>
      <c r="U13" s="10" t="str">
        <f t="shared" si="34"/>
        <v>http://www.seikatubunka.metro.tokyo.jp/houjin/npo_houjin/data/files/0000001157/m-kaitou0009892.pdf</v>
      </c>
      <c r="V13" s="10" t="str">
        <f t="shared" si="35"/>
        <v>http://www.seikatubunka.metro.tokyo.jp/houjin/npo_houjin/list/ledger/0009892.html</v>
      </c>
    </row>
    <row r="14" spans="1:22" ht="30" customHeight="1" x14ac:dyDescent="0.15">
      <c r="A14" s="3">
        <v>10</v>
      </c>
      <c r="B14" s="5" t="str">
        <f t="shared" si="23"/>
        <v>とうきょう防災教育振興協会</v>
      </c>
      <c r="C14" s="2" t="str">
        <f t="shared" si="24"/>
        <v>改善命令実施文書</v>
      </c>
      <c r="D14" s="2" t="str">
        <f t="shared" si="25"/>
        <v>市民への説明要請文書</v>
      </c>
      <c r="E14" s="2"/>
      <c r="F14" s="2"/>
      <c r="G14" s="2" t="str">
        <f t="shared" si="26"/>
        <v/>
      </c>
      <c r="H14" s="2"/>
      <c r="I14" s="11">
        <v>11336</v>
      </c>
      <c r="J14" s="13" t="s">
        <v>33</v>
      </c>
      <c r="K14" s="12"/>
      <c r="L14" s="6"/>
      <c r="M14" s="7">
        <v>1157</v>
      </c>
      <c r="N14" s="8" t="str">
        <f t="shared" si="27"/>
        <v>0000001157</v>
      </c>
      <c r="O14" s="9" t="str">
        <f t="shared" si="28"/>
        <v>0011336</v>
      </c>
      <c r="P14" s="10" t="str">
        <f t="shared" si="29"/>
        <v>meirei0011336.pdf</v>
      </c>
      <c r="Q14" s="10" t="str">
        <f t="shared" si="30"/>
        <v>m-yousei0011336.pdf</v>
      </c>
      <c r="R14" s="10" t="str">
        <f t="shared" si="31"/>
        <v>m-kaitou0011336.pdf</v>
      </c>
      <c r="S14" s="10" t="str">
        <f t="shared" si="32"/>
        <v>http://www.seikatubunka.metro.tokyo.jp/houjin/npo_houjin/data/files/0000001157/meirei0011336.pdf</v>
      </c>
      <c r="T14" s="10" t="str">
        <f t="shared" si="33"/>
        <v>http://www.seikatubunka.metro.tokyo.jp/houjin/npo_houjin/data/files/0000001157/m-yousei0011336.pdf</v>
      </c>
      <c r="U14" s="10" t="str">
        <f t="shared" si="34"/>
        <v>http://www.seikatubunka.metro.tokyo.jp/houjin/npo_houjin/data/files/0000001157/m-kaitou0011336.pdf</v>
      </c>
      <c r="V14" s="10" t="str">
        <f t="shared" si="35"/>
        <v>http://www.seikatubunka.metro.tokyo.jp/houjin/npo_houjin/list/ledger/0011336.html</v>
      </c>
    </row>
    <row r="15" spans="1:22" ht="30" customHeight="1" x14ac:dyDescent="0.15">
      <c r="A15" s="3">
        <v>11</v>
      </c>
      <c r="B15" s="5" t="str">
        <f t="shared" si="23"/>
        <v>日本災害医療支援機構</v>
      </c>
      <c r="C15" s="2" t="str">
        <f t="shared" si="24"/>
        <v>改善命令実施文書</v>
      </c>
      <c r="D15" s="2" t="str">
        <f t="shared" si="25"/>
        <v>市民への説明要請文書</v>
      </c>
      <c r="E15" s="2"/>
      <c r="F15" s="2"/>
      <c r="G15" s="2" t="str">
        <f t="shared" si="26"/>
        <v/>
      </c>
      <c r="H15" s="2"/>
      <c r="I15" s="11">
        <v>90165</v>
      </c>
      <c r="J15" s="13" t="s">
        <v>34</v>
      </c>
      <c r="K15" s="12"/>
      <c r="L15" s="6"/>
      <c r="M15" s="7">
        <v>1157</v>
      </c>
      <c r="N15" s="8" t="str">
        <f t="shared" si="27"/>
        <v>0000001157</v>
      </c>
      <c r="O15" s="9" t="str">
        <f t="shared" si="28"/>
        <v>0090165</v>
      </c>
      <c r="P15" s="10" t="str">
        <f t="shared" si="29"/>
        <v>meirei0090165.pdf</v>
      </c>
      <c r="Q15" s="10" t="str">
        <f t="shared" si="30"/>
        <v>m-yousei0090165.pdf</v>
      </c>
      <c r="R15" s="10" t="str">
        <f t="shared" si="31"/>
        <v>m-kaitou0090165.pdf</v>
      </c>
      <c r="S15" s="10" t="str">
        <f t="shared" si="32"/>
        <v>http://www.seikatubunka.metro.tokyo.jp/houjin/npo_houjin/data/files/0000001157/meirei0090165.pdf</v>
      </c>
      <c r="T15" s="10" t="str">
        <f t="shared" si="33"/>
        <v>http://www.seikatubunka.metro.tokyo.jp/houjin/npo_houjin/data/files/0000001157/m-yousei0090165.pdf</v>
      </c>
      <c r="U15" s="10" t="str">
        <f t="shared" si="34"/>
        <v>http://www.seikatubunka.metro.tokyo.jp/houjin/npo_houjin/data/files/0000001157/m-kaitou0090165.pdf</v>
      </c>
      <c r="V15" s="10" t="str">
        <f t="shared" si="35"/>
        <v>http://www.seikatubunka.metro.tokyo.jp/houjin/npo_houjin/list/ledger/0090165.html</v>
      </c>
    </row>
    <row r="16" spans="1:22" ht="30" customHeight="1" x14ac:dyDescent="0.15">
      <c r="A16" s="3">
        <v>12</v>
      </c>
      <c r="B16" s="5" t="str">
        <f t="shared" ref="B16:B19" si="36">HYPERLINK(V16,J16)</f>
        <v>地域子ども応援団めだかの学校</v>
      </c>
      <c r="C16" s="2" t="str">
        <f t="shared" ref="C16:C19" si="37">HYPERLINK(S16,C$4)</f>
        <v>改善命令実施文書</v>
      </c>
      <c r="D16" s="2" t="str">
        <f t="shared" ref="D16:D19" si="38">HYPERLINK(T16,D$4)</f>
        <v>市民への説明要請文書</v>
      </c>
      <c r="E16" s="2"/>
      <c r="F16" s="2"/>
      <c r="G16" s="2" t="str">
        <f t="shared" ref="G16:G19" si="39">IF(ISBLANK(L16),"",HYPERLINK(U16,TEXT(L16,"gggy年m月d日")))</f>
        <v/>
      </c>
      <c r="H16" s="2"/>
      <c r="I16" s="11">
        <v>11294</v>
      </c>
      <c r="J16" s="13" t="s">
        <v>35</v>
      </c>
      <c r="K16" s="12"/>
      <c r="L16" s="6"/>
      <c r="M16" s="7">
        <v>1157</v>
      </c>
      <c r="N16" s="8" t="str">
        <f t="shared" ref="N16:N19" si="40">TEXT(M16,"0000000000")</f>
        <v>0000001157</v>
      </c>
      <c r="O16" s="9" t="str">
        <f t="shared" ref="O16:O19" si="41">TEXT(I16,"0000000")</f>
        <v>0011294</v>
      </c>
      <c r="P16" s="10" t="str">
        <f t="shared" ref="P16:P19" si="42">K16&amp;"meirei"&amp;O16&amp;".pdf"</f>
        <v>meirei0011294.pdf</v>
      </c>
      <c r="Q16" s="10" t="str">
        <f t="shared" ref="Q16:Q19" si="43">K16&amp;"m-yousei"&amp;O16&amp;".pdf"</f>
        <v>m-yousei0011294.pdf</v>
      </c>
      <c r="R16" s="10" t="str">
        <f t="shared" ref="R16:R19" si="44">K16&amp;"m-kaitou"&amp;O16&amp;".pdf"</f>
        <v>m-kaitou0011294.pdf</v>
      </c>
      <c r="S16" s="10" t="str">
        <f t="shared" ref="S16:S19" si="45">"http://www.seikatubunka.metro.tokyo.jp/houjin/npo_houjin/data/files/"&amp;N16&amp;"/"&amp;P16</f>
        <v>http://www.seikatubunka.metro.tokyo.jp/houjin/npo_houjin/data/files/0000001157/meirei0011294.pdf</v>
      </c>
      <c r="T16" s="10" t="str">
        <f t="shared" ref="T16:T19" si="46">"http://www.seikatubunka.metro.tokyo.jp/houjin/npo_houjin/data/files/"&amp;N16&amp;"/"&amp;Q16</f>
        <v>http://www.seikatubunka.metro.tokyo.jp/houjin/npo_houjin/data/files/0000001157/m-yousei0011294.pdf</v>
      </c>
      <c r="U16" s="10" t="str">
        <f t="shared" ref="U16:U19" si="47">"http://www.seikatubunka.metro.tokyo.jp/houjin/npo_houjin/data/files/"&amp;N16&amp;"/"&amp;R16</f>
        <v>http://www.seikatubunka.metro.tokyo.jp/houjin/npo_houjin/data/files/0000001157/m-kaitou0011294.pdf</v>
      </c>
      <c r="V16" s="10" t="str">
        <f t="shared" ref="V16:V19" si="48">"http://www.seikatubunka.metro.tokyo.jp/houjin/npo_houjin/list/ledger/"&amp;O16&amp;".html"</f>
        <v>http://www.seikatubunka.metro.tokyo.jp/houjin/npo_houjin/list/ledger/0011294.html</v>
      </c>
    </row>
    <row r="17" spans="1:22" ht="30" customHeight="1" x14ac:dyDescent="0.15">
      <c r="A17" s="3">
        <v>13</v>
      </c>
      <c r="B17" s="5" t="str">
        <f t="shared" si="36"/>
        <v>日本個人データ保護協会</v>
      </c>
      <c r="C17" s="2" t="str">
        <f t="shared" si="37"/>
        <v>改善命令実施文書</v>
      </c>
      <c r="D17" s="2" t="str">
        <f t="shared" si="38"/>
        <v>市民への説明要請文書</v>
      </c>
      <c r="E17" s="2"/>
      <c r="F17" s="2"/>
      <c r="G17" s="2" t="str">
        <f t="shared" si="39"/>
        <v/>
      </c>
      <c r="H17" s="2"/>
      <c r="I17" s="11">
        <v>90819</v>
      </c>
      <c r="J17" s="13" t="s">
        <v>36</v>
      </c>
      <c r="K17" s="12"/>
      <c r="L17" s="6"/>
      <c r="M17" s="7">
        <v>1157</v>
      </c>
      <c r="N17" s="8" t="str">
        <f t="shared" si="40"/>
        <v>0000001157</v>
      </c>
      <c r="O17" s="9" t="str">
        <f t="shared" si="41"/>
        <v>0090819</v>
      </c>
      <c r="P17" s="10" t="str">
        <f t="shared" si="42"/>
        <v>meirei0090819.pdf</v>
      </c>
      <c r="Q17" s="10" t="str">
        <f t="shared" si="43"/>
        <v>m-yousei0090819.pdf</v>
      </c>
      <c r="R17" s="10" t="str">
        <f t="shared" si="44"/>
        <v>m-kaitou0090819.pdf</v>
      </c>
      <c r="S17" s="10" t="str">
        <f t="shared" si="45"/>
        <v>http://www.seikatubunka.metro.tokyo.jp/houjin/npo_houjin/data/files/0000001157/meirei0090819.pdf</v>
      </c>
      <c r="T17" s="10" t="str">
        <f t="shared" si="46"/>
        <v>http://www.seikatubunka.metro.tokyo.jp/houjin/npo_houjin/data/files/0000001157/m-yousei0090819.pdf</v>
      </c>
      <c r="U17" s="10" t="str">
        <f t="shared" si="47"/>
        <v>http://www.seikatubunka.metro.tokyo.jp/houjin/npo_houjin/data/files/0000001157/m-kaitou0090819.pdf</v>
      </c>
      <c r="V17" s="10" t="str">
        <f t="shared" si="48"/>
        <v>http://www.seikatubunka.metro.tokyo.jp/houjin/npo_houjin/list/ledger/0090819.html</v>
      </c>
    </row>
    <row r="18" spans="1:22" ht="30" customHeight="1" x14ac:dyDescent="0.15">
      <c r="A18" s="3">
        <v>14</v>
      </c>
      <c r="B18" s="5" t="str">
        <f t="shared" si="36"/>
        <v xml:space="preserve">ＮＰＯ法人７Ｆｉｅｌｄｓ </v>
      </c>
      <c r="C18" s="2" t="str">
        <f t="shared" si="37"/>
        <v>改善命令実施文書</v>
      </c>
      <c r="D18" s="2" t="str">
        <f t="shared" si="38"/>
        <v>市民への説明要請文書</v>
      </c>
      <c r="E18" s="2"/>
      <c r="F18" s="2"/>
      <c r="G18" s="2" t="str">
        <f t="shared" si="39"/>
        <v/>
      </c>
      <c r="H18" s="2"/>
      <c r="I18" s="14">
        <v>10344</v>
      </c>
      <c r="J18" s="13" t="s">
        <v>37</v>
      </c>
      <c r="K18" s="12"/>
      <c r="L18" s="6"/>
      <c r="M18" s="7">
        <v>1157</v>
      </c>
      <c r="N18" s="8" t="str">
        <f t="shared" si="40"/>
        <v>0000001157</v>
      </c>
      <c r="O18" s="9" t="str">
        <f t="shared" si="41"/>
        <v>0010344</v>
      </c>
      <c r="P18" s="10" t="str">
        <f t="shared" si="42"/>
        <v>meirei0010344.pdf</v>
      </c>
      <c r="Q18" s="10" t="str">
        <f t="shared" si="43"/>
        <v>m-yousei0010344.pdf</v>
      </c>
      <c r="R18" s="10" t="str">
        <f t="shared" si="44"/>
        <v>m-kaitou0010344.pdf</v>
      </c>
      <c r="S18" s="10" t="str">
        <f t="shared" si="45"/>
        <v>http://www.seikatubunka.metro.tokyo.jp/houjin/npo_houjin/data/files/0000001157/meirei0010344.pdf</v>
      </c>
      <c r="T18" s="10" t="str">
        <f t="shared" si="46"/>
        <v>http://www.seikatubunka.metro.tokyo.jp/houjin/npo_houjin/data/files/0000001157/m-yousei0010344.pdf</v>
      </c>
      <c r="U18" s="10" t="str">
        <f t="shared" si="47"/>
        <v>http://www.seikatubunka.metro.tokyo.jp/houjin/npo_houjin/data/files/0000001157/m-kaitou0010344.pdf</v>
      </c>
      <c r="V18" s="10" t="str">
        <f t="shared" si="48"/>
        <v>http://www.seikatubunka.metro.tokyo.jp/houjin/npo_houjin/list/ledger/0010344.html</v>
      </c>
    </row>
    <row r="19" spans="1:22" ht="30" customHeight="1" x14ac:dyDescent="0.15">
      <c r="A19" s="3">
        <v>15</v>
      </c>
      <c r="B19" s="5" t="str">
        <f t="shared" si="36"/>
        <v>国際認知症予防研究所</v>
      </c>
      <c r="C19" s="2" t="str">
        <f t="shared" si="37"/>
        <v>改善命令実施文書</v>
      </c>
      <c r="D19" s="2" t="str">
        <f t="shared" si="38"/>
        <v>市民への説明要請文書</v>
      </c>
      <c r="E19" s="2"/>
      <c r="F19" s="2"/>
      <c r="G19" s="2" t="str">
        <f t="shared" si="39"/>
        <v/>
      </c>
      <c r="H19" s="2"/>
      <c r="I19" s="14">
        <v>11441</v>
      </c>
      <c r="J19" s="13" t="s">
        <v>38</v>
      </c>
      <c r="K19" s="12"/>
      <c r="L19" s="6"/>
      <c r="M19" s="7">
        <v>1157</v>
      </c>
      <c r="N19" s="8" t="str">
        <f t="shared" si="40"/>
        <v>0000001157</v>
      </c>
      <c r="O19" s="9" t="str">
        <f t="shared" si="41"/>
        <v>0011441</v>
      </c>
      <c r="P19" s="10" t="str">
        <f t="shared" si="42"/>
        <v>meirei0011441.pdf</v>
      </c>
      <c r="Q19" s="10" t="str">
        <f t="shared" si="43"/>
        <v>m-yousei0011441.pdf</v>
      </c>
      <c r="R19" s="10" t="str">
        <f t="shared" si="44"/>
        <v>m-kaitou0011441.pdf</v>
      </c>
      <c r="S19" s="10" t="str">
        <f t="shared" si="45"/>
        <v>http://www.seikatubunka.metro.tokyo.jp/houjin/npo_houjin/data/files/0000001157/meirei0011441.pdf</v>
      </c>
      <c r="T19" s="10" t="str">
        <f t="shared" si="46"/>
        <v>http://www.seikatubunka.metro.tokyo.jp/houjin/npo_houjin/data/files/0000001157/m-yousei0011441.pdf</v>
      </c>
      <c r="U19" s="10" t="str">
        <f t="shared" si="47"/>
        <v>http://www.seikatubunka.metro.tokyo.jp/houjin/npo_houjin/data/files/0000001157/m-kaitou0011441.pdf</v>
      </c>
      <c r="V19" s="10" t="str">
        <f t="shared" si="48"/>
        <v>http://www.seikatubunka.metro.tokyo.jp/houjin/npo_houjin/list/ledger/0011441.html</v>
      </c>
    </row>
    <row r="20" spans="1:22" ht="30" customHeight="1" x14ac:dyDescent="0.15">
      <c r="A20" s="3">
        <v>16</v>
      </c>
      <c r="B20" s="5" t="str">
        <f t="shared" ref="B20" si="49">HYPERLINK(V20,J20)</f>
        <v>生活環境ネット</v>
      </c>
      <c r="C20" s="2" t="str">
        <f t="shared" ref="C20" si="50">HYPERLINK(S20,C$4)</f>
        <v>改善命令実施文書</v>
      </c>
      <c r="D20" s="2" t="str">
        <f t="shared" ref="D20" si="51">HYPERLINK(T20,D$4)</f>
        <v>市民への説明要請文書</v>
      </c>
      <c r="E20" s="2"/>
      <c r="F20" s="2"/>
      <c r="G20" s="2" t="str">
        <f t="shared" ref="G20" si="52">IF(ISBLANK(L20),"",HYPERLINK(U20,TEXT(L20,"gggy年m月d日")))</f>
        <v/>
      </c>
      <c r="H20" s="2"/>
      <c r="I20" s="14">
        <v>5478</v>
      </c>
      <c r="J20" s="13" t="s">
        <v>39</v>
      </c>
      <c r="K20" s="12"/>
      <c r="L20" s="6"/>
      <c r="M20" s="7">
        <v>1157</v>
      </c>
      <c r="N20" s="8" t="str">
        <f t="shared" ref="N20" si="53">TEXT(M20,"0000000000")</f>
        <v>0000001157</v>
      </c>
      <c r="O20" s="9" t="str">
        <f t="shared" ref="O20" si="54">TEXT(I20,"0000000")</f>
        <v>0005478</v>
      </c>
      <c r="P20" s="10" t="str">
        <f t="shared" ref="P20" si="55">K20&amp;"meirei"&amp;O20&amp;".pdf"</f>
        <v>meirei0005478.pdf</v>
      </c>
      <c r="Q20" s="10" t="str">
        <f t="shared" ref="Q20" si="56">K20&amp;"m-yousei"&amp;O20&amp;".pdf"</f>
        <v>m-yousei0005478.pdf</v>
      </c>
      <c r="R20" s="10" t="str">
        <f t="shared" ref="R20" si="57">K20&amp;"m-kaitou"&amp;O20&amp;".pdf"</f>
        <v>m-kaitou0005478.pdf</v>
      </c>
      <c r="S20" s="10" t="str">
        <f t="shared" ref="S20" si="58">"http://www.seikatubunka.metro.tokyo.jp/houjin/npo_houjin/data/files/"&amp;N20&amp;"/"&amp;P20</f>
        <v>http://www.seikatubunka.metro.tokyo.jp/houjin/npo_houjin/data/files/0000001157/meirei0005478.pdf</v>
      </c>
      <c r="T20" s="10" t="str">
        <f t="shared" ref="T20" si="59">"http://www.seikatubunka.metro.tokyo.jp/houjin/npo_houjin/data/files/"&amp;N20&amp;"/"&amp;Q20</f>
        <v>http://www.seikatubunka.metro.tokyo.jp/houjin/npo_houjin/data/files/0000001157/m-yousei0005478.pdf</v>
      </c>
      <c r="U20" s="10" t="str">
        <f t="shared" ref="U20" si="60">"http://www.seikatubunka.metro.tokyo.jp/houjin/npo_houjin/data/files/"&amp;N20&amp;"/"&amp;R20</f>
        <v>http://www.seikatubunka.metro.tokyo.jp/houjin/npo_houjin/data/files/0000001157/m-kaitou0005478.pdf</v>
      </c>
      <c r="V20" s="10" t="str">
        <f t="shared" ref="V20" si="61">"http://www.seikatubunka.metro.tokyo.jp/houjin/npo_houjin/list/ledger/"&amp;O20&amp;".html"</f>
        <v>http://www.seikatubunka.metro.tokyo.jp/houjin/npo_houjin/list/ledger/0005478.html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20241121kaizen</vt:lpstr>
      <vt:lpstr>'20241121kaizen'!Print_Area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平野　真琴</cp:lastModifiedBy>
  <cp:lastPrinted>2024-11-01T07:01:29Z</cp:lastPrinted>
  <dcterms:created xsi:type="dcterms:W3CDTF">2018-09-20T02:15:30Z</dcterms:created>
  <dcterms:modified xsi:type="dcterms:W3CDTF">2025-01-06T08:04:00Z</dcterms:modified>
</cp:coreProperties>
</file>