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管理法人課\07_NPO法人担当\02_指導・監督\14_ＨＰ更新\★ポータルサイト更新ファイル（ＨＰ更新時はこちら）\20220699(次回更新用\"/>
    </mc:Choice>
  </mc:AlternateContent>
  <bookViews>
    <workbookView xWindow="-12" yWindow="-12" windowWidth="16608" windowHeight="3852"/>
  </bookViews>
  <sheets>
    <sheet name="2022" sheetId="9" r:id="rId1"/>
  </sheets>
  <definedNames>
    <definedName name="_xlnm.Print_Area" localSheetId="0">'2022'!$A$1:$H$15</definedName>
  </definedNames>
  <calcPr calcId="162913"/>
</workbook>
</file>

<file path=xl/calcChain.xml><?xml version="1.0" encoding="utf-8"?>
<calcChain xmlns="http://schemas.openxmlformats.org/spreadsheetml/2006/main">
  <c r="B6" i="9" l="1"/>
  <c r="B7" i="9"/>
  <c r="B8" i="9"/>
  <c r="B9" i="9"/>
  <c r="B10" i="9"/>
  <c r="B11" i="9"/>
  <c r="B12" i="9"/>
  <c r="B13" i="9"/>
  <c r="B14" i="9"/>
  <c r="B15" i="9"/>
  <c r="B5" i="9"/>
  <c r="O11" i="9" l="1"/>
  <c r="V11" i="9" s="1"/>
  <c r="N11" i="9"/>
  <c r="G11" i="9"/>
  <c r="O10" i="9"/>
  <c r="V10" i="9" s="1"/>
  <c r="N10" i="9"/>
  <c r="G10" i="9"/>
  <c r="O9" i="9"/>
  <c r="Q9" i="9" s="1"/>
  <c r="N9" i="9"/>
  <c r="G9" i="9"/>
  <c r="O8" i="9"/>
  <c r="Q8" i="9" s="1"/>
  <c r="N8" i="9"/>
  <c r="G8" i="9"/>
  <c r="O7" i="9"/>
  <c r="V7" i="9" s="1"/>
  <c r="N7" i="9"/>
  <c r="G7" i="9"/>
  <c r="O6" i="9"/>
  <c r="Q6" i="9" s="1"/>
  <c r="N6" i="9"/>
  <c r="G6" i="9"/>
  <c r="O5" i="9"/>
  <c r="V5" i="9" s="1"/>
  <c r="N5" i="9"/>
  <c r="G5" i="9"/>
  <c r="P8" i="9" l="1"/>
  <c r="S8" i="9" s="1"/>
  <c r="C8" i="9" s="1"/>
  <c r="V6" i="9"/>
  <c r="V9" i="9"/>
  <c r="P6" i="9"/>
  <c r="S6" i="9" s="1"/>
  <c r="C6" i="9" s="1"/>
  <c r="V8" i="9"/>
  <c r="P9" i="9"/>
  <c r="S9" i="9" s="1"/>
  <c r="C9" i="9" s="1"/>
  <c r="R6" i="9"/>
  <c r="U6" i="9" s="1"/>
  <c r="R8" i="9"/>
  <c r="U8" i="9" s="1"/>
  <c r="R9" i="9"/>
  <c r="U9" i="9" s="1"/>
  <c r="Q5" i="9"/>
  <c r="T5" i="9" s="1"/>
  <c r="D5" i="9" s="1"/>
  <c r="T6" i="9"/>
  <c r="D6" i="9" s="1"/>
  <c r="Q7" i="9"/>
  <c r="T7" i="9" s="1"/>
  <c r="D7" i="9" s="1"/>
  <c r="T8" i="9"/>
  <c r="D8" i="9" s="1"/>
  <c r="T9" i="9"/>
  <c r="D9" i="9" s="1"/>
  <c r="Q10" i="9"/>
  <c r="T10" i="9" s="1"/>
  <c r="D10" i="9" s="1"/>
  <c r="Q11" i="9"/>
  <c r="T11" i="9" s="1"/>
  <c r="D11" i="9" s="1"/>
  <c r="P5" i="9"/>
  <c r="S5" i="9" s="1"/>
  <c r="C5" i="9" s="1"/>
  <c r="R5" i="9"/>
  <c r="U5" i="9" s="1"/>
  <c r="P7" i="9"/>
  <c r="S7" i="9" s="1"/>
  <c r="C7" i="9" s="1"/>
  <c r="R7" i="9"/>
  <c r="U7" i="9" s="1"/>
  <c r="P10" i="9"/>
  <c r="S10" i="9" s="1"/>
  <c r="C10" i="9" s="1"/>
  <c r="R10" i="9"/>
  <c r="U10" i="9" s="1"/>
  <c r="P11" i="9"/>
  <c r="S11" i="9" s="1"/>
  <c r="C11" i="9" s="1"/>
  <c r="R11" i="9"/>
  <c r="U11" i="9" s="1"/>
  <c r="O13" i="9" l="1"/>
  <c r="Q13" i="9" s="1"/>
  <c r="N13" i="9"/>
  <c r="G13" i="9"/>
  <c r="O12" i="9"/>
  <c r="V12" i="9" s="1"/>
  <c r="N12" i="9"/>
  <c r="G12" i="9"/>
  <c r="R13" i="9" l="1"/>
  <c r="U13" i="9" s="1"/>
  <c r="V13" i="9"/>
  <c r="P12" i="9"/>
  <c r="S12" i="9" s="1"/>
  <c r="C12" i="9" s="1"/>
  <c r="Q12" i="9"/>
  <c r="T12" i="9" s="1"/>
  <c r="P13" i="9"/>
  <c r="S13" i="9" s="1"/>
  <c r="C13" i="9" s="1"/>
  <c r="T13" i="9"/>
  <c r="R12" i="9"/>
  <c r="U12" i="9" s="1"/>
  <c r="O15" i="9"/>
  <c r="N15" i="9"/>
  <c r="G15" i="9"/>
  <c r="D12" i="9" l="1"/>
  <c r="D13" i="9"/>
  <c r="V15" i="9"/>
  <c r="R15" i="9"/>
  <c r="U15" i="9" s="1"/>
  <c r="P15" i="9"/>
  <c r="S15" i="9" s="1"/>
  <c r="C15" i="9" s="1"/>
  <c r="Q15" i="9"/>
  <c r="T15" i="9" s="1"/>
  <c r="D15" i="9" l="1"/>
  <c r="G14" i="9"/>
  <c r="O14" i="9" l="1"/>
  <c r="R14" i="9" s="1"/>
  <c r="N14" i="9"/>
  <c r="U14" i="9" l="1"/>
  <c r="Q14" i="9"/>
  <c r="T14" i="9" s="1"/>
  <c r="V14" i="9"/>
  <c r="P14" i="9"/>
  <c r="S14" i="9" s="1"/>
  <c r="D14" i="9" l="1"/>
  <c r="C14" i="9"/>
</calcChain>
</file>

<file path=xl/sharedStrings.xml><?xml version="1.0" encoding="utf-8"?>
<sst xmlns="http://schemas.openxmlformats.org/spreadsheetml/2006/main" count="36" uniqueCount="36">
  <si>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</si>
  <si>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</si>
  <si>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</si>
  <si>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</si>
  <si>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</si>
  <si>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</si>
  <si>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</si>
  <si>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</si>
  <si>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</si>
  <si>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</si>
  <si>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</si>
  <si>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</si>
  <si>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</si>
  <si>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</si>
  <si>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</si>
  <si>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</si>
  <si>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</si>
  <si>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</si>
  <si>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</si>
  <si>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</si>
  <si>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</si>
  <si>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</si>
  <si>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</si>
  <si>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オールネーション共同体</t>
  </si>
  <si>
    <t>日本バイオマス</t>
  </si>
  <si>
    <t xml:space="preserve">ＮＰＯ法人日本教育総合振興会 </t>
  </si>
  <si>
    <t>みどり会日本障害者支援協会</t>
  </si>
  <si>
    <t>ＩＴ活用支援センター</t>
  </si>
  <si>
    <t>品質安全機構</t>
  </si>
  <si>
    <t>日中ＩＴ交流協会</t>
  </si>
  <si>
    <t>ワールドスカラーシップオーガニゼーションジャパン</t>
  </si>
  <si>
    <t>日中協力機構</t>
  </si>
  <si>
    <t>愛のポイント協会</t>
  </si>
  <si>
    <t>海外医療情報センター</t>
  </si>
  <si>
    <t>令和4年7月22日
解散届を提出</t>
    <rPh sb="0" eb="2">
      <t>レイワ</t>
    </rPh>
    <rPh sb="3" eb="4">
      <t>ネン</t>
    </rPh>
    <rPh sb="5" eb="6">
      <t>ガツ</t>
    </rPh>
    <rPh sb="8" eb="9">
      <t>ニチ</t>
    </rPh>
    <rPh sb="10" eb="13">
      <t>カイサントドケ</t>
    </rPh>
    <rPh sb="14" eb="16">
      <t>テイシュツ</t>
    </rPh>
    <phoneticPr fontId="1"/>
  </si>
  <si>
    <t>令和4年7月5日
解散届を提出</t>
    <rPh sb="0" eb="2">
      <t>レイワ</t>
    </rPh>
    <rPh sb="3" eb="4">
      <t>ネン</t>
    </rPh>
    <rPh sb="5" eb="6">
      <t>ガツ</t>
    </rPh>
    <rPh sb="7" eb="8">
      <t>ニチ</t>
    </rPh>
    <rPh sb="9" eb="12">
      <t>カイサントドケ</t>
    </rPh>
    <rPh sb="13" eb="1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</si>
</sst>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abSelected="1" zoomScale="70" zoomScaleNormal="70" zoomScaleSheetLayoutView="70" workbookViewId="0">
      <selection activeCell="H7" sqref="H7"/>
    </sheetView>
  </sheetViews>
  <sheetFormatPr defaultRowHeight="13.2" x14ac:dyDescent="0.2"/>
  <cols>
    <col min="1" max="1" width="10.77734375" customWidth="1"/>
    <col min="2" max="2" width="62.77734375" customWidth="1"/>
    <col min="3" max="4" width="22.77734375" customWidth="1"/>
    <col min="5" max="6" width="20.44140625" customWidth="1"/>
    <col min="7" max="8" width="22.77734375" customWidth="1"/>
    <col min="9" max="9" width="22.77734375" hidden="1" customWidth="1"/>
    <col min="10" max="10" width="43.109375" hidden="1" customWidth="1"/>
    <col min="11" max="11" width="9.44140625" hidden="1" customWidth="1"/>
    <col min="12" max="12" width="17.77734375" hidden="1" customWidth="1"/>
    <col min="13" max="13" width="15.88671875" hidden="1" customWidth="1"/>
    <col min="14" max="14" width="21.109375" hidden="1" customWidth="1"/>
    <col min="15" max="15" width="22.77734375" hidden="1" customWidth="1"/>
    <col min="16" max="18" width="27.44140625" hidden="1" customWidth="1"/>
    <col min="19" max="22" width="44.21875" hidden="1" customWidth="1"/>
    <col min="23" max="23" width="8.88671875" customWidth="1"/>
  </cols>
  <sheetData>
    <row r="1" spans="1:22" x14ac:dyDescent="0.2">
      <c r="A1" t="s">
        <v>6</v>
      </c>
    </row>
    <row r="4" spans="1:22" ht="39.6" x14ac:dyDescent="0.2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2">
      <c r="A5" s="3">
        <v>1</v>
      </c>
      <c r="B5" s="5" t="str">
        <f>HYPERLINK(V5,J5)</f>
        <v>日本バイオマス</v>
      </c>
      <c r="C5" s="2" t="str">
        <f t="shared" ref="C5:C11" si="0">HYPERLINK(S5,C$4)</f>
        <v>改善命令実施文書</v>
      </c>
      <c r="D5" s="2" t="str">
        <f t="shared" ref="D5:D11" si="1">HYPERLINK(T5,D$4)</f>
        <v>市民への説明要請文書</v>
      </c>
      <c r="E5" s="2"/>
      <c r="F5" s="2"/>
      <c r="G5" s="2" t="str">
        <f>IF(ISBLANK(L5),"",HYPERLINK(U5,TEXT(L5,"gggy年m月d日")))</f>
        <v/>
      </c>
      <c r="H5" s="2"/>
      <c r="I5" s="11">
        <v>3367</v>
      </c>
      <c r="J5" s="12" t="s">
        <v>24</v>
      </c>
      <c r="K5" s="13">
        <v>20220426</v>
      </c>
      <c r="L5" s="6"/>
      <c r="M5" s="7">
        <v>1157</v>
      </c>
      <c r="N5" s="8" t="str">
        <f>TEXT(M5,"0000000000")</f>
        <v>0000001157</v>
      </c>
      <c r="O5" s="9" t="str">
        <f>TEXT(I5,"0000000")</f>
        <v>0003367</v>
      </c>
      <c r="P5" s="10" t="str">
        <f>K5&amp;"meirei"&amp;O5&amp;".pdf"</f>
        <v>20220426meirei0003367.pdf</v>
      </c>
      <c r="Q5" s="10" t="str">
        <f>K5&amp;"m-yousei"&amp;O5&amp;".pdf"</f>
        <v>20220426m-yousei0003367.pdf</v>
      </c>
      <c r="R5" s="10" t="str">
        <f>K5&amp;"m-kaitou"&amp;O5&amp;".pdf"</f>
        <v>20220426m-kaitou0003367.pdf</v>
      </c>
      <c r="S5" s="10" t="str">
        <f>"http://www.seikatubunka.metro.tokyo.jp/houjin/npo_houjin/data/files/"&amp;N5&amp;"/"&amp;P5</f>
        <v>http://www.seikatubunka.metro.tokyo.jp/houjin/npo_houjin/data/files/0000001157/20220426meirei0003367.pdf</v>
      </c>
      <c r="T5" s="10" t="str">
        <f>"http://www.seikatubunka.metro.tokyo.jp/houjin/npo_houjin/data/files/"&amp;N5&amp;"/"&amp;Q5</f>
        <v>http://www.seikatubunka.metro.tokyo.jp/houjin/npo_houjin/data/files/0000001157/20220426m-yousei0003367.pdf</v>
      </c>
      <c r="U5" s="10" t="str">
        <f>"http://www.seikatubunka.metro.tokyo.jp/houjin/npo_houjin/data/files/"&amp;N5&amp;"/"&amp;R5</f>
        <v>http://www.seikatubunka.metro.tokyo.jp/houjin/npo_houjin/data/files/0000001157/20220426m-kaitou0003367.pdf</v>
      </c>
      <c r="V5" s="10" t="str">
        <f>"http://www.seikatubunka.metro.tokyo.jp/houjin/npo_houjin/list/ledger/"&amp;O5&amp;".html"</f>
        <v>http://www.seikatubunka.metro.tokyo.jp/houjin/npo_houjin/list/ledger/0003367.html</v>
      </c>
    </row>
    <row r="6" spans="1:22" ht="30" customHeight="1" x14ac:dyDescent="0.2">
      <c r="A6" s="3">
        <v>2</v>
      </c>
      <c r="B6" s="5" t="str">
        <f t="shared" ref="B6:B15" si="2">HYPERLINK(V6,J6)</f>
        <v xml:space="preserve">ＮＰＯ法人日本教育総合振興会 </v>
      </c>
      <c r="C6" s="2" t="str">
        <f t="shared" si="0"/>
        <v>改善命令実施文書</v>
      </c>
      <c r="D6" s="2" t="str">
        <f t="shared" si="1"/>
        <v>市民への説明要請文書</v>
      </c>
      <c r="E6" s="2"/>
      <c r="F6" s="2"/>
      <c r="G6" s="2" t="str">
        <f t="shared" ref="G6:G8" si="3">IF(ISBLANK(L6),"",HYPERLINK(U6,TEXT(L6,"gggy年m月d日")))</f>
        <v/>
      </c>
      <c r="H6" s="17" t="s">
        <v>35</v>
      </c>
      <c r="I6" s="11">
        <v>3763</v>
      </c>
      <c r="J6" s="14" t="s">
        <v>25</v>
      </c>
      <c r="K6" s="13">
        <v>20220426</v>
      </c>
      <c r="L6" s="6"/>
      <c r="M6" s="7">
        <v>1157</v>
      </c>
      <c r="N6" s="8" t="str">
        <f t="shared" ref="N6:N8" si="4">TEXT(M6,"0000000000")</f>
        <v>0000001157</v>
      </c>
      <c r="O6" s="9" t="str">
        <f t="shared" ref="O6:O8" si="5">TEXT(I6,"0000000")</f>
        <v>0003763</v>
      </c>
      <c r="P6" s="10" t="str">
        <f t="shared" ref="P6:P8" si="6">K6&amp;"meirei"&amp;O6&amp;".pdf"</f>
        <v>20220426meirei0003763.pdf</v>
      </c>
      <c r="Q6" s="10" t="str">
        <f t="shared" ref="Q6:Q8" si="7">K6&amp;"m-yousei"&amp;O6&amp;".pdf"</f>
        <v>20220426m-yousei0003763.pdf</v>
      </c>
      <c r="R6" s="10" t="str">
        <f t="shared" ref="R6:R8" si="8">K6&amp;"m-kaitou"&amp;O6&amp;".pdf"</f>
        <v>20220426m-kaitou0003763.pdf</v>
      </c>
      <c r="S6" s="10" t="str">
        <f t="shared" ref="S6:S8" si="9">"http://www.seikatubunka.metro.tokyo.jp/houjin/npo_houjin/data/files/"&amp;N6&amp;"/"&amp;P6</f>
        <v>http://www.seikatubunka.metro.tokyo.jp/houjin/npo_houjin/data/files/0000001157/20220426meirei0003763.pdf</v>
      </c>
      <c r="T6" s="10" t="str">
        <f t="shared" ref="T6:T8" si="10">"http://www.seikatubunka.metro.tokyo.jp/houjin/npo_houjin/data/files/"&amp;N6&amp;"/"&amp;Q6</f>
        <v>http://www.seikatubunka.metro.tokyo.jp/houjin/npo_houjin/data/files/0000001157/20220426m-yousei0003763.pdf</v>
      </c>
      <c r="U6" s="10" t="str">
        <f t="shared" ref="U6:U8" si="11">"http://www.seikatubunka.metro.tokyo.jp/houjin/npo_houjin/data/files/"&amp;N6&amp;"/"&amp;R6</f>
        <v>http://www.seikatubunka.metro.tokyo.jp/houjin/npo_houjin/data/files/0000001157/20220426m-kaitou0003763.pdf</v>
      </c>
      <c r="V6" s="10" t="str">
        <f t="shared" ref="V6:V8" si="12">"http://www.seikatubunka.metro.tokyo.jp/houjin/npo_houjin/list/ledger/"&amp;O6&amp;".html"</f>
        <v>http://www.seikatubunka.metro.tokyo.jp/houjin/npo_houjin/list/ledger/0003763.html</v>
      </c>
    </row>
    <row r="7" spans="1:22" ht="30" customHeight="1" x14ac:dyDescent="0.2">
      <c r="A7" s="3">
        <v>3</v>
      </c>
      <c r="B7" s="5" t="str">
        <f t="shared" si="2"/>
        <v>みどり会日本障害者支援協会</v>
      </c>
      <c r="C7" s="2" t="str">
        <f t="shared" si="0"/>
        <v>改善命令実施文書</v>
      </c>
      <c r="D7" s="2" t="str">
        <f t="shared" si="1"/>
        <v>市民への説明要請文書</v>
      </c>
      <c r="E7" s="2"/>
      <c r="F7" s="2"/>
      <c r="G7" s="2" t="str">
        <f t="shared" si="3"/>
        <v/>
      </c>
      <c r="H7" s="2"/>
      <c r="I7" s="15">
        <v>4103</v>
      </c>
      <c r="J7" s="14" t="s">
        <v>26</v>
      </c>
      <c r="K7" s="13">
        <v>20220426</v>
      </c>
      <c r="L7" s="6"/>
      <c r="M7" s="7">
        <v>1157</v>
      </c>
      <c r="N7" s="8" t="str">
        <f t="shared" si="4"/>
        <v>0000001157</v>
      </c>
      <c r="O7" s="9" t="str">
        <f t="shared" si="5"/>
        <v>0004103</v>
      </c>
      <c r="P7" s="10" t="str">
        <f t="shared" si="6"/>
        <v>20220426meirei0004103.pdf</v>
      </c>
      <c r="Q7" s="10" t="str">
        <f t="shared" si="7"/>
        <v>20220426m-yousei0004103.pdf</v>
      </c>
      <c r="R7" s="10" t="str">
        <f t="shared" si="8"/>
        <v>20220426m-kaitou0004103.pdf</v>
      </c>
      <c r="S7" s="10" t="str">
        <f t="shared" si="9"/>
        <v>http://www.seikatubunka.metro.tokyo.jp/houjin/npo_houjin/data/files/0000001157/20220426meirei0004103.pdf</v>
      </c>
      <c r="T7" s="10" t="str">
        <f t="shared" si="10"/>
        <v>http://www.seikatubunka.metro.tokyo.jp/houjin/npo_houjin/data/files/0000001157/20220426m-yousei0004103.pdf</v>
      </c>
      <c r="U7" s="10" t="str">
        <f t="shared" si="11"/>
        <v>http://www.seikatubunka.metro.tokyo.jp/houjin/npo_houjin/data/files/0000001157/20220426m-kaitou0004103.pdf</v>
      </c>
      <c r="V7" s="10" t="str">
        <f t="shared" si="12"/>
        <v>http://www.seikatubunka.metro.tokyo.jp/houjin/npo_houjin/list/ledger/0004103.html</v>
      </c>
    </row>
    <row r="8" spans="1:22" ht="30" customHeight="1" x14ac:dyDescent="0.2">
      <c r="A8" s="3">
        <v>4</v>
      </c>
      <c r="B8" s="5" t="str">
        <f t="shared" si="2"/>
        <v>ＩＴ活用支援センター</v>
      </c>
      <c r="C8" s="2" t="str">
        <f t="shared" si="0"/>
        <v>改善命令実施文書</v>
      </c>
      <c r="D8" s="2" t="str">
        <f t="shared" si="1"/>
        <v>市民への説明要請文書</v>
      </c>
      <c r="E8" s="2"/>
      <c r="F8" s="2"/>
      <c r="G8" s="2" t="str">
        <f t="shared" si="3"/>
        <v/>
      </c>
      <c r="H8" s="2"/>
      <c r="I8" s="16">
        <v>4546</v>
      </c>
      <c r="J8" s="14" t="s">
        <v>27</v>
      </c>
      <c r="K8" s="13">
        <v>20220426</v>
      </c>
      <c r="L8" s="6"/>
      <c r="M8" s="7">
        <v>1157</v>
      </c>
      <c r="N8" s="8" t="str">
        <f t="shared" si="4"/>
        <v>0000001157</v>
      </c>
      <c r="O8" s="9" t="str">
        <f t="shared" si="5"/>
        <v>0004546</v>
      </c>
      <c r="P8" s="10" t="str">
        <f t="shared" si="6"/>
        <v>20220426meirei0004546.pdf</v>
      </c>
      <c r="Q8" s="10" t="str">
        <f t="shared" si="7"/>
        <v>20220426m-yousei0004546.pdf</v>
      </c>
      <c r="R8" s="10" t="str">
        <f t="shared" si="8"/>
        <v>20220426m-kaitou0004546.pdf</v>
      </c>
      <c r="S8" s="10" t="str">
        <f t="shared" si="9"/>
        <v>http://www.seikatubunka.metro.tokyo.jp/houjin/npo_houjin/data/files/0000001157/20220426meirei0004546.pdf</v>
      </c>
      <c r="T8" s="10" t="str">
        <f t="shared" si="10"/>
        <v>http://www.seikatubunka.metro.tokyo.jp/houjin/npo_houjin/data/files/0000001157/20220426m-yousei0004546.pdf</v>
      </c>
      <c r="U8" s="10" t="str">
        <f t="shared" si="11"/>
        <v>http://www.seikatubunka.metro.tokyo.jp/houjin/npo_houjin/data/files/0000001157/20220426m-kaitou0004546.pdf</v>
      </c>
      <c r="V8" s="10" t="str">
        <f t="shared" si="12"/>
        <v>http://www.seikatubunka.metro.tokyo.jp/houjin/npo_houjin/list/ledger/0004546.html</v>
      </c>
    </row>
    <row r="9" spans="1:22" ht="30" customHeight="1" x14ac:dyDescent="0.2">
      <c r="A9" s="3">
        <v>5</v>
      </c>
      <c r="B9" s="5" t="str">
        <f t="shared" si="2"/>
        <v>オールネーション共同体</v>
      </c>
      <c r="C9" s="2" t="str">
        <f t="shared" si="0"/>
        <v>改善命令実施文書</v>
      </c>
      <c r="D9" s="2" t="str">
        <f t="shared" si="1"/>
        <v>市民への説明要請文書</v>
      </c>
      <c r="E9" s="2"/>
      <c r="F9" s="2"/>
      <c r="G9" s="2" t="str">
        <f t="shared" ref="G9:G11" si="13">IF(ISBLANK(L9),"",HYPERLINK(U9,TEXT(L9,"gggy年m月d日")))</f>
        <v/>
      </c>
      <c r="H9" s="2"/>
      <c r="I9" s="11">
        <v>5247</v>
      </c>
      <c r="J9" s="14" t="s">
        <v>23</v>
      </c>
      <c r="K9" s="13">
        <v>20220426</v>
      </c>
      <c r="L9" s="6"/>
      <c r="M9" s="7">
        <v>1157</v>
      </c>
      <c r="N9" s="8" t="str">
        <f t="shared" ref="N9:N11" si="14">TEXT(M9,"0000000000")</f>
        <v>0000001157</v>
      </c>
      <c r="O9" s="9" t="str">
        <f t="shared" ref="O9:O11" si="15">TEXT(I9,"0000000")</f>
        <v>0005247</v>
      </c>
      <c r="P9" s="10" t="str">
        <f t="shared" ref="P9:P11" si="16">K9&amp;"meirei"&amp;O9&amp;".pdf"</f>
        <v>20220426meirei0005247.pdf</v>
      </c>
      <c r="Q9" s="10" t="str">
        <f t="shared" ref="Q9:Q11" si="17">K9&amp;"m-yousei"&amp;O9&amp;".pdf"</f>
        <v>20220426m-yousei0005247.pdf</v>
      </c>
      <c r="R9" s="10" t="str">
        <f t="shared" ref="R9:R11" si="18">K9&amp;"m-kaitou"&amp;O9&amp;".pdf"</f>
        <v>20220426m-kaitou0005247.pdf</v>
      </c>
      <c r="S9" s="10" t="str">
        <f t="shared" ref="S9:S11" si="19">"http://www.seikatubunka.metro.tokyo.jp/houjin/npo_houjin/data/files/"&amp;N9&amp;"/"&amp;P9</f>
        <v>http://www.seikatubunka.metro.tokyo.jp/houjin/npo_houjin/data/files/0000001157/20220426meirei0005247.pdf</v>
      </c>
      <c r="T9" s="10" t="str">
        <f t="shared" ref="T9:T11" si="20">"http://www.seikatubunka.metro.tokyo.jp/houjin/npo_houjin/data/files/"&amp;N9&amp;"/"&amp;Q9</f>
        <v>http://www.seikatubunka.metro.tokyo.jp/houjin/npo_houjin/data/files/0000001157/20220426m-yousei0005247.pdf</v>
      </c>
      <c r="U9" s="10" t="str">
        <f t="shared" ref="U9:U11" si="21">"http://www.seikatubunka.metro.tokyo.jp/houjin/npo_houjin/data/files/"&amp;N9&amp;"/"&amp;R9</f>
        <v>http://www.seikatubunka.metro.tokyo.jp/houjin/npo_houjin/data/files/0000001157/20220426m-kaitou0005247.pdf</v>
      </c>
      <c r="V9" s="10" t="str">
        <f t="shared" ref="V9:V11" si="22">"http://www.seikatubunka.metro.tokyo.jp/houjin/npo_houjin/list/ledger/"&amp;O9&amp;".html"</f>
        <v>http://www.seikatubunka.metro.tokyo.jp/houjin/npo_houjin/list/ledger/0005247.html</v>
      </c>
    </row>
    <row r="10" spans="1:22" ht="30" customHeight="1" x14ac:dyDescent="0.2">
      <c r="A10" s="3">
        <v>6</v>
      </c>
      <c r="B10" s="5" t="str">
        <f t="shared" si="2"/>
        <v>品質安全機構</v>
      </c>
      <c r="C10" s="2" t="str">
        <f t="shared" si="0"/>
        <v>改善命令実施文書</v>
      </c>
      <c r="D10" s="2" t="str">
        <f t="shared" si="1"/>
        <v>市民への説明要請文書</v>
      </c>
      <c r="E10" s="2"/>
      <c r="F10" s="2"/>
      <c r="G10" s="2" t="str">
        <f t="shared" si="13"/>
        <v/>
      </c>
      <c r="H10" s="2"/>
      <c r="I10" s="15">
        <v>6050</v>
      </c>
      <c r="J10" s="14" t="s">
        <v>28</v>
      </c>
      <c r="K10" s="13">
        <v>20220426</v>
      </c>
      <c r="L10" s="6"/>
      <c r="M10" s="7">
        <v>1157</v>
      </c>
      <c r="N10" s="8" t="str">
        <f t="shared" si="14"/>
        <v>0000001157</v>
      </c>
      <c r="O10" s="9" t="str">
        <f t="shared" si="15"/>
        <v>0006050</v>
      </c>
      <c r="P10" s="10" t="str">
        <f t="shared" si="16"/>
        <v>20220426meirei0006050.pdf</v>
      </c>
      <c r="Q10" s="10" t="str">
        <f t="shared" si="17"/>
        <v>20220426m-yousei0006050.pdf</v>
      </c>
      <c r="R10" s="10" t="str">
        <f t="shared" si="18"/>
        <v>20220426m-kaitou0006050.pdf</v>
      </c>
      <c r="S10" s="10" t="str">
        <f t="shared" si="19"/>
        <v>http://www.seikatubunka.metro.tokyo.jp/houjin/npo_houjin/data/files/0000001157/20220426meirei0006050.pdf</v>
      </c>
      <c r="T10" s="10" t="str">
        <f t="shared" si="20"/>
        <v>http://www.seikatubunka.metro.tokyo.jp/houjin/npo_houjin/data/files/0000001157/20220426m-yousei0006050.pdf</v>
      </c>
      <c r="U10" s="10" t="str">
        <f t="shared" si="21"/>
        <v>http://www.seikatubunka.metro.tokyo.jp/houjin/npo_houjin/data/files/0000001157/20220426m-kaitou0006050.pdf</v>
      </c>
      <c r="V10" s="10" t="str">
        <f t="shared" si="22"/>
        <v>http://www.seikatubunka.metro.tokyo.jp/houjin/npo_houjin/list/ledger/0006050.html</v>
      </c>
    </row>
    <row r="11" spans="1:22" ht="30" customHeight="1" x14ac:dyDescent="0.2">
      <c r="A11" s="3">
        <v>7</v>
      </c>
      <c r="B11" s="5" t="str">
        <f t="shared" si="2"/>
        <v>日中ＩＴ交流協会</v>
      </c>
      <c r="C11" s="2" t="str">
        <f t="shared" si="0"/>
        <v>改善命令実施文書</v>
      </c>
      <c r="D11" s="2" t="str">
        <f t="shared" si="1"/>
        <v>市民への説明要請文書</v>
      </c>
      <c r="E11" s="2"/>
      <c r="F11" s="2"/>
      <c r="G11" s="2" t="str">
        <f t="shared" si="13"/>
        <v/>
      </c>
      <c r="H11" s="2"/>
      <c r="I11" s="16">
        <v>6578</v>
      </c>
      <c r="J11" s="14" t="s">
        <v>29</v>
      </c>
      <c r="K11" s="13">
        <v>20220426</v>
      </c>
      <c r="L11" s="6"/>
      <c r="M11" s="7">
        <v>1157</v>
      </c>
      <c r="N11" s="8" t="str">
        <f t="shared" si="14"/>
        <v>0000001157</v>
      </c>
      <c r="O11" s="9" t="str">
        <f t="shared" si="15"/>
        <v>0006578</v>
      </c>
      <c r="P11" s="10" t="str">
        <f t="shared" si="16"/>
        <v>20220426meirei0006578.pdf</v>
      </c>
      <c r="Q11" s="10" t="str">
        <f t="shared" si="17"/>
        <v>20220426m-yousei0006578.pdf</v>
      </c>
      <c r="R11" s="10" t="str">
        <f t="shared" si="18"/>
        <v>20220426m-kaitou0006578.pdf</v>
      </c>
      <c r="S11" s="10" t="str">
        <f t="shared" si="19"/>
        <v>http://www.seikatubunka.metro.tokyo.jp/houjin/npo_houjin/data/files/0000001157/20220426meirei0006578.pdf</v>
      </c>
      <c r="T11" s="10" t="str">
        <f t="shared" si="20"/>
        <v>http://www.seikatubunka.metro.tokyo.jp/houjin/npo_houjin/data/files/0000001157/20220426m-yousei0006578.pdf</v>
      </c>
      <c r="U11" s="10" t="str">
        <f t="shared" si="21"/>
        <v>http://www.seikatubunka.metro.tokyo.jp/houjin/npo_houjin/data/files/0000001157/20220426m-kaitou0006578.pdf</v>
      </c>
      <c r="V11" s="10" t="str">
        <f t="shared" si="22"/>
        <v>http://www.seikatubunka.metro.tokyo.jp/houjin/npo_houjin/list/ledger/0006578.html</v>
      </c>
    </row>
    <row r="12" spans="1:22" ht="30" customHeight="1" x14ac:dyDescent="0.2">
      <c r="A12" s="3">
        <v>8</v>
      </c>
      <c r="B12" s="5" t="str">
        <f t="shared" si="2"/>
        <v>ワールドスカラーシップオーガニゼーションジャパン</v>
      </c>
      <c r="C12" s="2" t="str">
        <f t="shared" ref="C12:C15" si="23">HYPERLINK(S12,C$4)</f>
        <v>改善命令実施文書</v>
      </c>
      <c r="D12" s="2" t="str">
        <f t="shared" ref="D12:D15" si="24">HYPERLINK(T12,D$4)</f>
        <v>市民への説明要請文書</v>
      </c>
      <c r="E12" s="2"/>
      <c r="F12" s="2"/>
      <c r="G12" s="2" t="str">
        <f t="shared" ref="G12:G13" si="25">IF(ISBLANK(L12),"",HYPERLINK(U12,TEXT(L12,"gggy年m月d日")))</f>
        <v/>
      </c>
      <c r="H12" s="2"/>
      <c r="I12" s="11">
        <v>11429</v>
      </c>
      <c r="J12" s="14" t="s">
        <v>30</v>
      </c>
      <c r="K12" s="13">
        <v>20220426</v>
      </c>
      <c r="L12" s="6"/>
      <c r="M12" s="7">
        <v>1157</v>
      </c>
      <c r="N12" s="8" t="str">
        <f t="shared" ref="N12:N13" si="26">TEXT(M12,"0000000000")</f>
        <v>0000001157</v>
      </c>
      <c r="O12" s="9" t="str">
        <f t="shared" ref="O12:O13" si="27">TEXT(I12,"0000000")</f>
        <v>0011429</v>
      </c>
      <c r="P12" s="10" t="str">
        <f t="shared" ref="P12:P13" si="28">K12&amp;"meirei"&amp;O12&amp;".pdf"</f>
        <v>20220426meirei0011429.pdf</v>
      </c>
      <c r="Q12" s="10" t="str">
        <f t="shared" ref="Q12:Q13" si="29">K12&amp;"m-yousei"&amp;O12&amp;".pdf"</f>
        <v>20220426m-yousei0011429.pdf</v>
      </c>
      <c r="R12" s="10" t="str">
        <f t="shared" ref="R12:R13" si="30">K12&amp;"m-kaitou"&amp;O12&amp;".pdf"</f>
        <v>20220426m-kaitou0011429.pdf</v>
      </c>
      <c r="S12" s="10" t="str">
        <f t="shared" ref="S12:S13" si="31">"http://www.seikatubunka.metro.tokyo.jp/houjin/npo_houjin/data/files/"&amp;N12&amp;"/"&amp;P12</f>
        <v>http://www.seikatubunka.metro.tokyo.jp/houjin/npo_houjin/data/files/0000001157/20220426meirei0011429.pdf</v>
      </c>
      <c r="T12" s="10" t="str">
        <f t="shared" ref="T12:T13" si="32">"http://www.seikatubunka.metro.tokyo.jp/houjin/npo_houjin/data/files/"&amp;N12&amp;"/"&amp;Q12</f>
        <v>http://www.seikatubunka.metro.tokyo.jp/houjin/npo_houjin/data/files/0000001157/20220426m-yousei0011429.pdf</v>
      </c>
      <c r="U12" s="10" t="str">
        <f t="shared" ref="U12:U13" si="33">"http://www.seikatubunka.metro.tokyo.jp/houjin/npo_houjin/data/files/"&amp;N12&amp;"/"&amp;R12</f>
        <v>http://www.seikatubunka.metro.tokyo.jp/houjin/npo_houjin/data/files/0000001157/20220426m-kaitou0011429.pdf</v>
      </c>
      <c r="V12" s="10" t="str">
        <f t="shared" ref="V12:V13" si="34">"http://www.seikatubunka.metro.tokyo.jp/houjin/npo_houjin/list/ledger/"&amp;O12&amp;".html"</f>
        <v>http://www.seikatubunka.metro.tokyo.jp/houjin/npo_houjin/list/ledger/0011429.html</v>
      </c>
    </row>
    <row r="13" spans="1:22" ht="30" customHeight="1" x14ac:dyDescent="0.2">
      <c r="A13" s="3">
        <v>9</v>
      </c>
      <c r="B13" s="5" t="str">
        <f t="shared" si="2"/>
        <v>日中協力機構</v>
      </c>
      <c r="C13" s="2" t="str">
        <f t="shared" si="23"/>
        <v>改善命令実施文書</v>
      </c>
      <c r="D13" s="2" t="str">
        <f t="shared" si="24"/>
        <v>市民への説明要請文書</v>
      </c>
      <c r="E13" s="2"/>
      <c r="F13" s="2"/>
      <c r="G13" s="2" t="str">
        <f t="shared" si="25"/>
        <v/>
      </c>
      <c r="H13" s="2"/>
      <c r="I13" s="15">
        <v>90059</v>
      </c>
      <c r="J13" s="14" t="s">
        <v>31</v>
      </c>
      <c r="K13" s="13">
        <v>20220426</v>
      </c>
      <c r="L13" s="6"/>
      <c r="M13" s="7">
        <v>1157</v>
      </c>
      <c r="N13" s="8" t="str">
        <f t="shared" si="26"/>
        <v>0000001157</v>
      </c>
      <c r="O13" s="9" t="str">
        <f t="shared" si="27"/>
        <v>0090059</v>
      </c>
      <c r="P13" s="10" t="str">
        <f t="shared" si="28"/>
        <v>20220426meirei0090059.pdf</v>
      </c>
      <c r="Q13" s="10" t="str">
        <f t="shared" si="29"/>
        <v>20220426m-yousei0090059.pdf</v>
      </c>
      <c r="R13" s="10" t="str">
        <f t="shared" si="30"/>
        <v>20220426m-kaitou0090059.pdf</v>
      </c>
      <c r="S13" s="10" t="str">
        <f t="shared" si="31"/>
        <v>http://www.seikatubunka.metro.tokyo.jp/houjin/npo_houjin/data/files/0000001157/20220426meirei0090059.pdf</v>
      </c>
      <c r="T13" s="10" t="str">
        <f t="shared" si="32"/>
        <v>http://www.seikatubunka.metro.tokyo.jp/houjin/npo_houjin/data/files/0000001157/20220426m-yousei0090059.pdf</v>
      </c>
      <c r="U13" s="10" t="str">
        <f t="shared" si="33"/>
        <v>http://www.seikatubunka.metro.tokyo.jp/houjin/npo_houjin/data/files/0000001157/20220426m-kaitou0090059.pdf</v>
      </c>
      <c r="V13" s="10" t="str">
        <f t="shared" si="34"/>
        <v>http://www.seikatubunka.metro.tokyo.jp/houjin/npo_houjin/list/ledger/0090059.html</v>
      </c>
    </row>
    <row r="14" spans="1:22" ht="30" customHeight="1" x14ac:dyDescent="0.2">
      <c r="A14" s="3">
        <v>10</v>
      </c>
      <c r="B14" s="5" t="str">
        <f t="shared" si="2"/>
        <v>愛のポイント協会</v>
      </c>
      <c r="C14" s="2" t="str">
        <f t="shared" si="23"/>
        <v>改善命令実施文書</v>
      </c>
      <c r="D14" s="2" t="str">
        <f t="shared" si="24"/>
        <v>市民への説明要請文書</v>
      </c>
      <c r="E14" s="2"/>
      <c r="F14" s="2"/>
      <c r="G14" s="2" t="str">
        <f>IF(ISBLANK(L14),"",HYPERLINK(U14,TEXT(L14,"gggy年m月d日")))</f>
        <v/>
      </c>
      <c r="H14" s="17" t="s">
        <v>34</v>
      </c>
      <c r="I14" s="11">
        <v>93081</v>
      </c>
      <c r="J14" s="12" t="s">
        <v>32</v>
      </c>
      <c r="K14" s="13">
        <v>20220426</v>
      </c>
      <c r="L14" s="6"/>
      <c r="M14" s="7">
        <v>1157</v>
      </c>
      <c r="N14" s="8" t="str">
        <f>TEXT(M14,"0000000000")</f>
        <v>0000001157</v>
      </c>
      <c r="O14" s="9" t="str">
        <f>TEXT(I14,"0000000")</f>
        <v>0093081</v>
      </c>
      <c r="P14" s="10" t="str">
        <f>K14&amp;"meirei"&amp;O14&amp;".pdf"</f>
        <v>20220426meirei0093081.pdf</v>
      </c>
      <c r="Q14" s="10" t="str">
        <f>K14&amp;"m-yousei"&amp;O14&amp;".pdf"</f>
        <v>20220426m-yousei0093081.pdf</v>
      </c>
      <c r="R14" s="10" t="str">
        <f>K14&amp;"m-kaitou"&amp;O14&amp;".pdf"</f>
        <v>20220426m-kaitou0093081.pdf</v>
      </c>
      <c r="S14" s="10" t="str">
        <f>"http://www.seikatubunka.metro.tokyo.jp/houjin/npo_houjin/data/files/"&amp;N14&amp;"/"&amp;P14</f>
        <v>http://www.seikatubunka.metro.tokyo.jp/houjin/npo_houjin/data/files/0000001157/20220426meirei0093081.pdf</v>
      </c>
      <c r="T14" s="10" t="str">
        <f>"http://www.seikatubunka.metro.tokyo.jp/houjin/npo_houjin/data/files/"&amp;N14&amp;"/"&amp;Q14</f>
        <v>http://www.seikatubunka.metro.tokyo.jp/houjin/npo_houjin/data/files/0000001157/20220426m-yousei0093081.pdf</v>
      </c>
      <c r="U14" s="10" t="str">
        <f>"http://www.seikatubunka.metro.tokyo.jp/houjin/npo_houjin/data/files/"&amp;N14&amp;"/"&amp;R14</f>
        <v>http://www.seikatubunka.metro.tokyo.jp/houjin/npo_houjin/data/files/0000001157/20220426m-kaitou0093081.pdf</v>
      </c>
      <c r="V14" s="10" t="str">
        <f>"http://www.seikatubunka.metro.tokyo.jp/houjin/npo_houjin/list/ledger/"&amp;O14&amp;".html"</f>
        <v>http://www.seikatubunka.metro.tokyo.jp/houjin/npo_houjin/list/ledger/0093081.html</v>
      </c>
    </row>
    <row r="15" spans="1:22" ht="30" customHeight="1" x14ac:dyDescent="0.2">
      <c r="A15" s="3">
        <v>11</v>
      </c>
      <c r="B15" s="5" t="str">
        <f t="shared" si="2"/>
        <v>海外医療情報センター</v>
      </c>
      <c r="C15" s="2" t="str">
        <f t="shared" si="23"/>
        <v>改善命令実施文書</v>
      </c>
      <c r="D15" s="2" t="str">
        <f t="shared" si="24"/>
        <v>市民への説明要請文書</v>
      </c>
      <c r="E15" s="2"/>
      <c r="F15" s="2"/>
      <c r="G15" s="2" t="str">
        <f t="shared" ref="G15" si="35">IF(ISBLANK(L15),"",HYPERLINK(U15,TEXT(L15,"gggy年m月d日")))</f>
        <v/>
      </c>
      <c r="H15" s="2"/>
      <c r="I15" s="11">
        <v>93606</v>
      </c>
      <c r="J15" s="14" t="s">
        <v>33</v>
      </c>
      <c r="K15" s="13">
        <v>20220426</v>
      </c>
      <c r="L15" s="6"/>
      <c r="M15" s="7">
        <v>1157</v>
      </c>
      <c r="N15" s="8" t="str">
        <f t="shared" ref="N15" si="36">TEXT(M15,"0000000000")</f>
        <v>0000001157</v>
      </c>
      <c r="O15" s="9" t="str">
        <f t="shared" ref="O15" si="37">TEXT(I15,"0000000")</f>
        <v>0093606</v>
      </c>
      <c r="P15" s="10" t="str">
        <f t="shared" ref="P15" si="38">K15&amp;"meirei"&amp;O15&amp;".pdf"</f>
        <v>20220426meirei0093606.pdf</v>
      </c>
      <c r="Q15" s="10" t="str">
        <f t="shared" ref="Q15" si="39">K15&amp;"m-yousei"&amp;O15&amp;".pdf"</f>
        <v>20220426m-yousei0093606.pdf</v>
      </c>
      <c r="R15" s="10" t="str">
        <f t="shared" ref="R15" si="40">K15&amp;"m-kaitou"&amp;O15&amp;".pdf"</f>
        <v>20220426m-kaitou0093606.pdf</v>
      </c>
      <c r="S15" s="10" t="str">
        <f t="shared" ref="S15" si="41">"http://www.seikatubunka.metro.tokyo.jp/houjin/npo_houjin/data/files/"&amp;N15&amp;"/"&amp;P15</f>
        <v>http://www.seikatubunka.metro.tokyo.jp/houjin/npo_houjin/data/files/0000001157/20220426meirei0093606.pdf</v>
      </c>
      <c r="T15" s="10" t="str">
        <f t="shared" ref="T15" si="42">"http://www.seikatubunka.metro.tokyo.jp/houjin/npo_houjin/data/files/"&amp;N15&amp;"/"&amp;Q15</f>
        <v>http://www.seikatubunka.metro.tokyo.jp/houjin/npo_houjin/data/files/0000001157/20220426m-yousei0093606.pdf</v>
      </c>
      <c r="U15" s="10" t="str">
        <f t="shared" ref="U15" si="43">"http://www.seikatubunka.metro.tokyo.jp/houjin/npo_houjin/data/files/"&amp;N15&amp;"/"&amp;R15</f>
        <v>http://www.seikatubunka.metro.tokyo.jp/houjin/npo_houjin/data/files/0000001157/20220426m-kaitou0093606.pdf</v>
      </c>
      <c r="V15" s="10" t="str">
        <f t="shared" ref="V15" si="44">"http://www.seikatubunka.metro.tokyo.jp/houjin/npo_houjin/list/ledger/"&amp;O15&amp;".html"</f>
        <v>http://www.seikatubunka.metro.tokyo.jp/houjin/npo_houjin/list/ledger/0093606.html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2022-09-06T07:19:57Z</dcterms:modified>
</cp:coreProperties>
</file>