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2_管理法人課\07_NPO法人担当\02_指導・監督\14_ＨＰ更新\★ポータルサイト更新ファイル（ＨＰ更新時はこちら）\20201225（改善命令・市民への説明要請）\"/>
    </mc:Choice>
  </mc:AlternateContent>
  <bookViews>
    <workbookView xWindow="-9" yWindow="-9" windowWidth="16466" windowHeight="3849"/>
  </bookViews>
  <sheets>
    <sheet name="20201125" sheetId="9" r:id="rId1"/>
  </sheets>
  <definedNames>
    <definedName name="_xlnm.Print_Area" localSheetId="0">'20201125'!$A$1:$H$8</definedName>
  </definedNames>
  <calcPr calcId="162913"/>
</workbook>
</file>

<file path=xl/calcChain.xml><?xml version="1.0" encoding="utf-8"?>
<calcChain xmlns="http://schemas.openxmlformats.org/spreadsheetml/2006/main">
  <c r="G5" i="9" l="1"/>
  <c r="O8" i="9" l="1"/>
  <c r="V8" i="9" s="1"/>
  <c r="B8" i="9" s="1"/>
  <c r="N8" i="9"/>
  <c r="G8" i="9"/>
  <c r="O7" i="9"/>
  <c r="Q7" i="9" s="1"/>
  <c r="N7" i="9"/>
  <c r="G7" i="9"/>
  <c r="O6" i="9"/>
  <c r="V6" i="9" s="1"/>
  <c r="B6" i="9" s="1"/>
  <c r="N6" i="9"/>
  <c r="G6" i="9"/>
  <c r="O5" i="9"/>
  <c r="V5" i="9" s="1"/>
  <c r="B5" i="9" s="1"/>
  <c r="N5" i="9"/>
  <c r="P5" i="9" l="1"/>
  <c r="S5" i="9" s="1"/>
  <c r="C5" i="9" s="1"/>
  <c r="Q5" i="9"/>
  <c r="T5" i="9" s="1"/>
  <c r="R7" i="9"/>
  <c r="U7" i="9" s="1"/>
  <c r="V7" i="9"/>
  <c r="B7" i="9" s="1"/>
  <c r="Q8" i="9"/>
  <c r="T8" i="9" s="1"/>
  <c r="P6" i="9"/>
  <c r="S6" i="9" s="1"/>
  <c r="C6" i="9" s="1"/>
  <c r="R5" i="9"/>
  <c r="U5" i="9" s="1"/>
  <c r="Q6" i="9"/>
  <c r="T6" i="9" s="1"/>
  <c r="P7" i="9"/>
  <c r="S7" i="9" s="1"/>
  <c r="C7" i="9" s="1"/>
  <c r="T7" i="9"/>
  <c r="R6" i="9"/>
  <c r="U6" i="9" s="1"/>
  <c r="P8" i="9"/>
  <c r="S8" i="9" s="1"/>
  <c r="C8" i="9" s="1"/>
  <c r="R8" i="9"/>
  <c r="U8" i="9" s="1"/>
  <c r="D8" i="9" l="1"/>
  <c r="D6" i="9"/>
  <c r="D7" i="9"/>
  <c r="D5" i="9"/>
</calcChain>
</file>

<file path=xl/sharedStrings.xml><?xml version="1.0" encoding="utf-8"?>
<sst xmlns="http://schemas.openxmlformats.org/spreadsheetml/2006/main" count="29" uniqueCount="29">
  <si>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</si>
  <si>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</si>
  <si>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</si>
  <si>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</si>
  <si>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</si>
  <si>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</si>
  <si>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</si>
  <si>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</si>
  <si>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</si>
  <si>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</si>
  <si>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</si>
  <si>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</si>
  <si>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</si>
  <si>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</si>
  <si>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</si>
  <si>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</si>
  <si>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</si>
  <si>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</si>
  <si>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</si>
  <si>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</si>
  <si>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改善計画書</t>
    <rPh sb="0" eb="2">
      <t>カイゼン</t>
    </rPh>
    <rPh sb="2" eb="5">
      <t>ケイカクショ</t>
    </rPh>
    <phoneticPr fontId="1"/>
  </si>
  <si>
    <t>改善報告書</t>
    <rPh sb="0" eb="2">
      <t>カイゼン</t>
    </rPh>
    <rPh sb="2" eb="5">
      <t>ホウコクショ</t>
    </rPh>
    <phoneticPr fontId="1"/>
  </si>
  <si>
    <t>備考</t>
    <rPh sb="0" eb="2">
      <t>ビコウ</t>
    </rPh>
    <phoneticPr fontId="1"/>
  </si>
  <si>
    <t>ハウジングファースト協会</t>
  </si>
  <si>
    <t>日本オルソケラトロジー情報センター</t>
  </si>
  <si>
    <t>グッドアイ</t>
  </si>
  <si>
    <t>ママジェネ</t>
  </si>
  <si>
    <t>提出有</t>
    <rPh sb="0" eb="2">
      <t>テイシュツ</t>
    </rPh>
    <rPh sb="2" eb="3">
      <t>アリ</t>
    </rPh>
    <phoneticPr fontId="1"/>
  </si>
  <si>
    <t>令和2年12月14日
解散届出提出</t>
    <rPh sb="11" eb="13">
      <t>カイサン</t>
    </rPh>
    <rPh sb="13" eb="15">
      <t>トドケデ</t>
    </rPh>
    <rPh sb="15" eb="1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</si>
</sst>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6" fillId="0" borderId="1" xfId="1" applyNumberFormat="1" applyFont="1" applyBorder="1" applyAlignment="1">
      <alignment horizontal="center" vertical="center"/>
    </xf>
    <xf numFmtId="58" fontId="6" fillId="0" borderId="1" xfId="1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87828</xdr:colOff>
      <xdr:row>0</xdr:row>
      <xdr:rowOff>0</xdr:rowOff>
    </xdr:from>
    <xdr:to>
      <xdr:col>11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13</xdr:col>
      <xdr:colOff>95250</xdr:colOff>
      <xdr:row>0</xdr:row>
      <xdr:rowOff>0</xdr:rowOff>
    </xdr:from>
    <xdr:to>
      <xdr:col>21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80863</xdr:colOff>
      <xdr:row>0</xdr:row>
      <xdr:rowOff>0</xdr:rowOff>
    </xdr:from>
    <xdr:to>
      <xdr:col>12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zoomScale="55" zoomScaleNormal="55" zoomScaleSheetLayoutView="70" workbookViewId="0">
      <selection activeCell="H8" sqref="H8"/>
    </sheetView>
  </sheetViews>
  <sheetFormatPr defaultRowHeight="13.3" x14ac:dyDescent="0.25"/>
  <cols>
    <col min="1" max="1" width="10.69140625" customWidth="1"/>
    <col min="2" max="2" width="62.765625" customWidth="1"/>
    <col min="3" max="4" width="22.765625" customWidth="1"/>
    <col min="5" max="6" width="20.53515625" customWidth="1"/>
    <col min="7" max="8" width="22.765625" customWidth="1"/>
    <col min="9" max="9" width="22.765625" hidden="1" customWidth="1"/>
    <col min="10" max="10" width="43.07421875" hidden="1" customWidth="1"/>
    <col min="11" max="11" width="9.4609375" hidden="1" customWidth="1"/>
    <col min="12" max="12" width="17.69140625" hidden="1" customWidth="1"/>
    <col min="13" max="13" width="15.84375" hidden="1" customWidth="1"/>
    <col min="14" max="14" width="21.07421875" hidden="1" customWidth="1"/>
    <col min="15" max="15" width="22.765625" hidden="1" customWidth="1"/>
    <col min="16" max="18" width="27.4609375" hidden="1" customWidth="1"/>
    <col min="19" max="22" width="44.23046875" hidden="1" customWidth="1"/>
    <col min="23" max="23" width="8.84375" hidden="1" customWidth="1"/>
  </cols>
  <sheetData>
    <row r="1" spans="1:22" x14ac:dyDescent="0.25">
      <c r="A1" t="s">
        <v>6</v>
      </c>
    </row>
    <row r="4" spans="1:22" ht="39.9" x14ac:dyDescent="0.25">
      <c r="A4" s="1" t="s">
        <v>0</v>
      </c>
      <c r="B4" s="1" t="s">
        <v>1</v>
      </c>
      <c r="C4" s="1" t="s">
        <v>2</v>
      </c>
      <c r="D4" s="1" t="s">
        <v>3</v>
      </c>
      <c r="E4" s="4" t="s">
        <v>20</v>
      </c>
      <c r="F4" s="4" t="s">
        <v>21</v>
      </c>
      <c r="G4" s="4" t="s">
        <v>19</v>
      </c>
      <c r="H4" s="4" t="s">
        <v>22</v>
      </c>
      <c r="I4" s="1" t="s">
        <v>4</v>
      </c>
      <c r="J4" s="1" t="s">
        <v>10</v>
      </c>
      <c r="K4" s="1" t="s">
        <v>5</v>
      </c>
      <c r="L4" s="4" t="s">
        <v>16</v>
      </c>
      <c r="M4" s="1" t="s">
        <v>13</v>
      </c>
      <c r="N4" s="4" t="s">
        <v>7</v>
      </c>
      <c r="O4" s="4" t="s">
        <v>12</v>
      </c>
      <c r="P4" s="4" t="s">
        <v>14</v>
      </c>
      <c r="Q4" s="4" t="s">
        <v>15</v>
      </c>
      <c r="R4" s="4" t="s">
        <v>17</v>
      </c>
      <c r="S4" s="1" t="s">
        <v>8</v>
      </c>
      <c r="T4" s="1" t="s">
        <v>9</v>
      </c>
      <c r="U4" s="4" t="s">
        <v>18</v>
      </c>
      <c r="V4" s="1" t="s">
        <v>11</v>
      </c>
    </row>
    <row r="5" spans="1:22" ht="30" customHeight="1" x14ac:dyDescent="0.25">
      <c r="A5" s="3">
        <v>1</v>
      </c>
      <c r="B5" s="5" t="str">
        <f>HYPERLINK(V5,J5)</f>
        <v>ハウジングファースト協会</v>
      </c>
      <c r="C5" s="2" t="str">
        <f t="shared" ref="C5:C8" si="0">HYPERLINK(S5,C$4)</f>
        <v>改善命令実施文書</v>
      </c>
      <c r="D5" s="2" t="str">
        <f t="shared" ref="D5:D8" si="1">HYPERLINK(T5,D$4)</f>
        <v>市民への説明要請文書</v>
      </c>
      <c r="E5" s="17" t="s">
        <v>27</v>
      </c>
      <c r="F5" s="2"/>
      <c r="G5" s="2" t="str">
        <f>IF(ISBLANK(L5),"",HYPERLINK(U5,TEXT(L5,"gggy年m月d日")))</f>
        <v/>
      </c>
      <c r="H5" s="2"/>
      <c r="I5" s="11">
        <v>5644</v>
      </c>
      <c r="J5" s="12" t="s">
        <v>23</v>
      </c>
      <c r="K5" s="13">
        <v>20201125</v>
      </c>
      <c r="L5" s="6"/>
      <c r="M5" s="7">
        <v>1157</v>
      </c>
      <c r="N5" s="8" t="str">
        <f>TEXT(M5,"0000000000")</f>
        <v>0000001157</v>
      </c>
      <c r="O5" s="9" t="str">
        <f>TEXT(I5,"0000000")</f>
        <v>0005644</v>
      </c>
      <c r="P5" s="10" t="str">
        <f>K5&amp;"meirei"&amp;O5&amp;".pdf"</f>
        <v>20201125meirei0005644.pdf</v>
      </c>
      <c r="Q5" s="10" t="str">
        <f>K5&amp;"m-yousei"&amp;O5&amp;".pdf"</f>
        <v>20201125m-yousei0005644.pdf</v>
      </c>
      <c r="R5" s="10" t="str">
        <f>K5&amp;"m-kaitou"&amp;O5&amp;".pdf"</f>
        <v>20201125m-kaitou0005644.pdf</v>
      </c>
      <c r="S5" s="10" t="str">
        <f>"http://www.seikatubunka.metro.tokyo.jp/houjin/npo_houjin/data/files/"&amp;N5&amp;"/"&amp;P5</f>
        <v>http://www.seikatubunka.metro.tokyo.jp/houjin/npo_houjin/data/files/0000001157/20201125meirei0005644.pdf</v>
      </c>
      <c r="T5" s="10" t="str">
        <f>"http://www.seikatubunka.metro.tokyo.jp/houjin/npo_houjin/data/files/"&amp;N5&amp;"/"&amp;Q5</f>
        <v>http://www.seikatubunka.metro.tokyo.jp/houjin/npo_houjin/data/files/0000001157/20201125m-yousei0005644.pdf</v>
      </c>
      <c r="U5" s="10" t="str">
        <f>"http://www.seikatubunka.metro.tokyo.jp/houjin/npo_houjin/data/files/"&amp;N5&amp;"/"&amp;R5</f>
        <v>http://www.seikatubunka.metro.tokyo.jp/houjin/npo_houjin/data/files/0000001157/20201125m-kaitou0005644.pdf</v>
      </c>
      <c r="V5" s="10" t="str">
        <f>"http://www.seikatubunka.metro.tokyo.jp/houjin/npo_houjin/list/ledger/"&amp;O5&amp;".html"</f>
        <v>http://www.seikatubunka.metro.tokyo.jp/houjin/npo_houjin/list/ledger/0005644.html</v>
      </c>
    </row>
    <row r="6" spans="1:22" ht="30" customHeight="1" x14ac:dyDescent="0.25">
      <c r="A6" s="3">
        <v>2</v>
      </c>
      <c r="B6" s="5" t="str">
        <f t="shared" ref="B6:B8" si="2">HYPERLINK(V6,J6)</f>
        <v>日本オルソケラトロジー情報センター</v>
      </c>
      <c r="C6" s="2" t="str">
        <f t="shared" si="0"/>
        <v>改善命令実施文書</v>
      </c>
      <c r="D6" s="2" t="str">
        <f t="shared" si="1"/>
        <v>市民への説明要請文書</v>
      </c>
      <c r="E6" s="2"/>
      <c r="F6" s="2"/>
      <c r="G6" s="2" t="str">
        <f t="shared" ref="G6:G8" si="3">IF(ISBLANK(L6),"",HYPERLINK(U6,TEXT(L6,"gggy年m月d日")))</f>
        <v/>
      </c>
      <c r="H6" s="2"/>
      <c r="I6" s="11">
        <v>3836</v>
      </c>
      <c r="J6" s="14" t="s">
        <v>24</v>
      </c>
      <c r="K6" s="13">
        <v>20201125</v>
      </c>
      <c r="L6" s="6"/>
      <c r="M6" s="7">
        <v>1157</v>
      </c>
      <c r="N6" s="8" t="str">
        <f t="shared" ref="N6:N8" si="4">TEXT(M6,"0000000000")</f>
        <v>0000001157</v>
      </c>
      <c r="O6" s="9" t="str">
        <f t="shared" ref="O6:O8" si="5">TEXT(I6,"0000000")</f>
        <v>0003836</v>
      </c>
      <c r="P6" s="10" t="str">
        <f t="shared" ref="P6:P8" si="6">K6&amp;"meirei"&amp;O6&amp;".pdf"</f>
        <v>20201125meirei0003836.pdf</v>
      </c>
      <c r="Q6" s="10" t="str">
        <f t="shared" ref="Q6:Q8" si="7">K6&amp;"m-yousei"&amp;O6&amp;".pdf"</f>
        <v>20201125m-yousei0003836.pdf</v>
      </c>
      <c r="R6" s="10" t="str">
        <f t="shared" ref="R6:R8" si="8">K6&amp;"m-kaitou"&amp;O6&amp;".pdf"</f>
        <v>20201125m-kaitou0003836.pdf</v>
      </c>
      <c r="S6" s="10" t="str">
        <f t="shared" ref="S6:S8" si="9">"http://www.seikatubunka.metro.tokyo.jp/houjin/npo_houjin/data/files/"&amp;N6&amp;"/"&amp;P6</f>
        <v>http://www.seikatubunka.metro.tokyo.jp/houjin/npo_houjin/data/files/0000001157/20201125meirei0003836.pdf</v>
      </c>
      <c r="T6" s="10" t="str">
        <f t="shared" ref="T6:T8" si="10">"http://www.seikatubunka.metro.tokyo.jp/houjin/npo_houjin/data/files/"&amp;N6&amp;"/"&amp;Q6</f>
        <v>http://www.seikatubunka.metro.tokyo.jp/houjin/npo_houjin/data/files/0000001157/20201125m-yousei0003836.pdf</v>
      </c>
      <c r="U6" s="10" t="str">
        <f t="shared" ref="U6:U8" si="11">"http://www.seikatubunka.metro.tokyo.jp/houjin/npo_houjin/data/files/"&amp;N6&amp;"/"&amp;R6</f>
        <v>http://www.seikatubunka.metro.tokyo.jp/houjin/npo_houjin/data/files/0000001157/20201125m-kaitou0003836.pdf</v>
      </c>
      <c r="V6" s="10" t="str">
        <f t="shared" ref="V6:V8" si="12">"http://www.seikatubunka.metro.tokyo.jp/houjin/npo_houjin/list/ledger/"&amp;O6&amp;".html"</f>
        <v>http://www.seikatubunka.metro.tokyo.jp/houjin/npo_houjin/list/ledger/0003836.html</v>
      </c>
    </row>
    <row r="7" spans="1:22" ht="30" customHeight="1" x14ac:dyDescent="0.25">
      <c r="A7" s="3">
        <v>3</v>
      </c>
      <c r="B7" s="5" t="str">
        <f t="shared" si="2"/>
        <v>グッドアイ</v>
      </c>
      <c r="C7" s="2" t="str">
        <f t="shared" si="0"/>
        <v>改善命令実施文書</v>
      </c>
      <c r="D7" s="2" t="str">
        <f t="shared" si="1"/>
        <v>市民への説明要請文書</v>
      </c>
      <c r="E7" s="2"/>
      <c r="F7" s="2"/>
      <c r="G7" s="2" t="str">
        <f t="shared" si="3"/>
        <v/>
      </c>
      <c r="H7" s="2"/>
      <c r="I7" s="15">
        <v>5039</v>
      </c>
      <c r="J7" s="14" t="s">
        <v>25</v>
      </c>
      <c r="K7" s="13">
        <v>20201125</v>
      </c>
      <c r="L7" s="6"/>
      <c r="M7" s="7">
        <v>1157</v>
      </c>
      <c r="N7" s="8" t="str">
        <f t="shared" si="4"/>
        <v>0000001157</v>
      </c>
      <c r="O7" s="9" t="str">
        <f t="shared" si="5"/>
        <v>0005039</v>
      </c>
      <c r="P7" s="10" t="str">
        <f t="shared" si="6"/>
        <v>20201125meirei0005039.pdf</v>
      </c>
      <c r="Q7" s="10" t="str">
        <f t="shared" si="7"/>
        <v>20201125m-yousei0005039.pdf</v>
      </c>
      <c r="R7" s="10" t="str">
        <f t="shared" si="8"/>
        <v>20201125m-kaitou0005039.pdf</v>
      </c>
      <c r="S7" s="10" t="str">
        <f t="shared" si="9"/>
        <v>http://www.seikatubunka.metro.tokyo.jp/houjin/npo_houjin/data/files/0000001157/20201125meirei0005039.pdf</v>
      </c>
      <c r="T7" s="10" t="str">
        <f t="shared" si="10"/>
        <v>http://www.seikatubunka.metro.tokyo.jp/houjin/npo_houjin/data/files/0000001157/20201125m-yousei0005039.pdf</v>
      </c>
      <c r="U7" s="10" t="str">
        <f t="shared" si="11"/>
        <v>http://www.seikatubunka.metro.tokyo.jp/houjin/npo_houjin/data/files/0000001157/20201125m-kaitou0005039.pdf</v>
      </c>
      <c r="V7" s="10" t="str">
        <f t="shared" si="12"/>
        <v>http://www.seikatubunka.metro.tokyo.jp/houjin/npo_houjin/list/ledger/0005039.html</v>
      </c>
    </row>
    <row r="8" spans="1:22" ht="30" customHeight="1" x14ac:dyDescent="0.25">
      <c r="A8" s="3">
        <v>4</v>
      </c>
      <c r="B8" s="5" t="str">
        <f t="shared" si="2"/>
        <v>ママジェネ</v>
      </c>
      <c r="C8" s="2" t="str">
        <f t="shared" si="0"/>
        <v>改善命令実施文書</v>
      </c>
      <c r="D8" s="2" t="str">
        <f t="shared" si="1"/>
        <v>市民への説明要請文書</v>
      </c>
      <c r="E8" s="2"/>
      <c r="F8" s="2"/>
      <c r="G8" s="2" t="str">
        <f t="shared" si="3"/>
        <v/>
      </c>
      <c r="H8" s="18" t="s">
        <v>28</v>
      </c>
      <c r="I8" s="16">
        <v>10761</v>
      </c>
      <c r="J8" s="14" t="s">
        <v>26</v>
      </c>
      <c r="K8" s="13">
        <v>20201125</v>
      </c>
      <c r="L8" s="6"/>
      <c r="M8" s="7">
        <v>1157</v>
      </c>
      <c r="N8" s="8" t="str">
        <f t="shared" si="4"/>
        <v>0000001157</v>
      </c>
      <c r="O8" s="9" t="str">
        <f t="shared" si="5"/>
        <v>0010761</v>
      </c>
      <c r="P8" s="10" t="str">
        <f t="shared" si="6"/>
        <v>20201125meirei0010761.pdf</v>
      </c>
      <c r="Q8" s="10" t="str">
        <f t="shared" si="7"/>
        <v>20201125m-yousei0010761.pdf</v>
      </c>
      <c r="R8" s="10" t="str">
        <f t="shared" si="8"/>
        <v>20201125m-kaitou0010761.pdf</v>
      </c>
      <c r="S8" s="10" t="str">
        <f t="shared" si="9"/>
        <v>http://www.seikatubunka.metro.tokyo.jp/houjin/npo_houjin/data/files/0000001157/20201125meirei0010761.pdf</v>
      </c>
      <c r="T8" s="10" t="str">
        <f t="shared" si="10"/>
        <v>http://www.seikatubunka.metro.tokyo.jp/houjin/npo_houjin/data/files/0000001157/20201125m-yousei0010761.pdf</v>
      </c>
      <c r="U8" s="10" t="str">
        <f t="shared" si="11"/>
        <v>http://www.seikatubunka.metro.tokyo.jp/houjin/npo_houjin/data/files/0000001157/20201125m-kaitou0010761.pdf</v>
      </c>
      <c r="V8" s="10" t="str">
        <f t="shared" si="12"/>
        <v>http://www.seikatubunka.metro.tokyo.jp/houjin/npo_houjin/list/ledger/0010761.html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20201125</vt:lpstr>
      <vt:lpstr>'20201125'!Print_Area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2018-12-25T12:19:48Z</cp:lastPrinted>
  <dcterms:created xsi:type="dcterms:W3CDTF">2018-09-20T02:15:30Z</dcterms:created>
  <dcterms:modified xsi:type="dcterms:W3CDTF">2020-12-25T00:03:56Z</dcterms:modified>
</cp:coreProperties>
</file>