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04031\Desktop\※WEB掲載-5月更新用\市民への説明要請対象法人情報\３　改善命令に対する説明要請\"/>
    </mc:Choice>
  </mc:AlternateContent>
  <bookViews>
    <workbookView xWindow="-12" yWindow="-12" windowWidth="10068" windowHeight="1488"/>
  </bookViews>
  <sheets>
    <sheet name="20201105" sheetId="9" r:id="rId1"/>
  </sheets>
  <definedNames>
    <definedName name="_xlnm.Print_Area" localSheetId="0">'20201105'!$A$1:$H$19</definedName>
  </definedNames>
  <calcPr calcId="162913"/>
</workbook>
</file>

<file path=xl/calcChain.xml><?xml version="1.0" encoding="utf-8"?>
<calcChain xmlns="http://schemas.openxmlformats.org/spreadsheetml/2006/main">
  <c r="O13" i="9" l="1"/>
  <c r="V13" i="9" s="1"/>
  <c r="B13" i="9" s="1"/>
  <c r="N13" i="9"/>
  <c r="G13" i="9"/>
  <c r="O14" i="9"/>
  <c r="V14" i="9" s="1"/>
  <c r="B14" i="9" s="1"/>
  <c r="N14" i="9"/>
  <c r="G14" i="9"/>
  <c r="O7" i="9"/>
  <c r="V7" i="9" s="1"/>
  <c r="B7" i="9" s="1"/>
  <c r="N7" i="9"/>
  <c r="G7" i="9"/>
  <c r="G9" i="9"/>
  <c r="N9" i="9"/>
  <c r="O9" i="9"/>
  <c r="P9" i="9" s="1"/>
  <c r="N11" i="9"/>
  <c r="O11" i="9"/>
  <c r="P11" i="9" s="1"/>
  <c r="G12" i="9"/>
  <c r="N12" i="9"/>
  <c r="O12" i="9"/>
  <c r="P12" i="9" s="1"/>
  <c r="O10" i="9"/>
  <c r="V10" i="9" s="1"/>
  <c r="B10" i="9" s="1"/>
  <c r="N10" i="9"/>
  <c r="G10" i="9"/>
  <c r="O8" i="9"/>
  <c r="Q8" i="9" s="1"/>
  <c r="N8" i="9"/>
  <c r="G8" i="9"/>
  <c r="O6" i="9"/>
  <c r="V6" i="9" s="1"/>
  <c r="B6" i="9" s="1"/>
  <c r="N6" i="9"/>
  <c r="G6" i="9"/>
  <c r="Q13" i="9" l="1"/>
  <c r="T13" i="9" s="1"/>
  <c r="D13" i="9" s="1"/>
  <c r="P13" i="9"/>
  <c r="S13" i="9" s="1"/>
  <c r="C13" i="9" s="1"/>
  <c r="R13" i="9"/>
  <c r="U13" i="9" s="1"/>
  <c r="Q14" i="9"/>
  <c r="T14" i="9" s="1"/>
  <c r="D14" i="9" s="1"/>
  <c r="S9" i="9"/>
  <c r="C9" i="9" s="1"/>
  <c r="P14" i="9"/>
  <c r="S14" i="9" s="1"/>
  <c r="C14" i="9" s="1"/>
  <c r="R14" i="9"/>
  <c r="U14" i="9" s="1"/>
  <c r="Q12" i="9"/>
  <c r="T12" i="9" s="1"/>
  <c r="D12" i="9" s="1"/>
  <c r="Q9" i="9"/>
  <c r="T9" i="9" s="1"/>
  <c r="D9" i="9" s="1"/>
  <c r="Q7" i="9"/>
  <c r="T7" i="9" s="1"/>
  <c r="D7" i="9" s="1"/>
  <c r="P7" i="9"/>
  <c r="S7" i="9" s="1"/>
  <c r="C7" i="9" s="1"/>
  <c r="R7" i="9"/>
  <c r="U7" i="9" s="1"/>
  <c r="V11" i="9"/>
  <c r="B11" i="9" s="1"/>
  <c r="Q11" i="9"/>
  <c r="T11" i="9" s="1"/>
  <c r="D11" i="9" s="1"/>
  <c r="R11" i="9"/>
  <c r="U11" i="9" s="1"/>
  <c r="S11" i="9"/>
  <c r="C11" i="9" s="1"/>
  <c r="V9" i="9"/>
  <c r="B9" i="9" s="1"/>
  <c r="R9" i="9"/>
  <c r="U9" i="9" s="1"/>
  <c r="S12" i="9"/>
  <c r="C12" i="9" s="1"/>
  <c r="V12" i="9"/>
  <c r="B12" i="9" s="1"/>
  <c r="R12" i="9"/>
  <c r="U12" i="9" s="1"/>
  <c r="P8" i="9"/>
  <c r="V8" i="9"/>
  <c r="B8" i="9" s="1"/>
  <c r="R8" i="9"/>
  <c r="U8" i="9" s="1"/>
  <c r="Q6" i="9"/>
  <c r="T6" i="9" s="1"/>
  <c r="D6" i="9" s="1"/>
  <c r="T8" i="9"/>
  <c r="D8" i="9" s="1"/>
  <c r="Q10" i="9"/>
  <c r="T10" i="9" s="1"/>
  <c r="D10" i="9" s="1"/>
  <c r="P6" i="9"/>
  <c r="S6" i="9" s="1"/>
  <c r="C6" i="9" s="1"/>
  <c r="R6" i="9"/>
  <c r="U6" i="9" s="1"/>
  <c r="S8" i="9"/>
  <c r="C8" i="9" s="1"/>
  <c r="P10" i="9"/>
  <c r="S10" i="9" s="1"/>
  <c r="C10" i="9" s="1"/>
  <c r="R10" i="9"/>
  <c r="U10" i="9" s="1"/>
  <c r="G5" i="9"/>
  <c r="O18" i="9" l="1"/>
  <c r="V18" i="9" s="1"/>
  <c r="B18" i="9" s="1"/>
  <c r="N18" i="9"/>
  <c r="O15" i="9"/>
  <c r="V15" i="9" s="1"/>
  <c r="B15" i="9" s="1"/>
  <c r="N15" i="9"/>
  <c r="G15" i="9"/>
  <c r="O5" i="9"/>
  <c r="V5" i="9" s="1"/>
  <c r="B5" i="9" s="1"/>
  <c r="N5" i="9"/>
  <c r="P18" i="9" l="1"/>
  <c r="S18" i="9" s="1"/>
  <c r="C18" i="9" s="1"/>
  <c r="Q18" i="9"/>
  <c r="T18" i="9" s="1"/>
  <c r="R18" i="9"/>
  <c r="U18" i="9" s="1"/>
  <c r="P5" i="9"/>
  <c r="S5" i="9" s="1"/>
  <c r="C5" i="9" s="1"/>
  <c r="Q5" i="9"/>
  <c r="T5" i="9" s="1"/>
  <c r="Q15" i="9"/>
  <c r="T15" i="9" s="1"/>
  <c r="R5" i="9"/>
  <c r="U5" i="9" s="1"/>
  <c r="P15" i="9"/>
  <c r="S15" i="9" s="1"/>
  <c r="C15" i="9" s="1"/>
  <c r="R15" i="9"/>
  <c r="U15" i="9" s="1"/>
  <c r="O19" i="9"/>
  <c r="N19" i="9"/>
  <c r="O17" i="9"/>
  <c r="N17" i="9"/>
  <c r="G17" i="9"/>
  <c r="O16" i="9"/>
  <c r="N16" i="9"/>
  <c r="G16" i="9"/>
  <c r="D15" i="9" l="1"/>
  <c r="D18" i="9"/>
  <c r="D5" i="9"/>
  <c r="V17" i="9"/>
  <c r="B17" i="9" s="1"/>
  <c r="R17" i="9"/>
  <c r="U17" i="9" s="1"/>
  <c r="V16" i="9"/>
  <c r="B16" i="9" s="1"/>
  <c r="R16" i="9"/>
  <c r="U16" i="9" s="1"/>
  <c r="Q19" i="9"/>
  <c r="T19" i="9" s="1"/>
  <c r="R19" i="9"/>
  <c r="U19" i="9" s="1"/>
  <c r="V19" i="9"/>
  <c r="B19" i="9" s="1"/>
  <c r="P16" i="9"/>
  <c r="S16" i="9" s="1"/>
  <c r="C16" i="9" s="1"/>
  <c r="Q16" i="9"/>
  <c r="T16" i="9" s="1"/>
  <c r="P17" i="9"/>
  <c r="S17" i="9" s="1"/>
  <c r="C17" i="9" s="1"/>
  <c r="Q17" i="9"/>
  <c r="T17" i="9" s="1"/>
  <c r="P19" i="9"/>
  <c r="S19" i="9" s="1"/>
  <c r="C19" i="9" s="1"/>
  <c r="D16" i="9" l="1"/>
  <c r="D19" i="9"/>
  <c r="D17" i="9"/>
</calcChain>
</file>

<file path=xl/sharedStrings.xml><?xml version="1.0" encoding="utf-8"?>
<sst xmlns="http://schemas.openxmlformats.org/spreadsheetml/2006/main" count="48" uniqueCount="43">
  <si>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</si>
  <si>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</si>
  <si>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</si>
  <si>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</si>
  <si>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</si>
  <si>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</si>
  <si>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</si>
  <si>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</si>
  <si>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</si>
  <si>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</si>
  <si>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</si>
  <si>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</si>
  <si>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</si>
  <si>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</si>
  <si>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</si>
  <si>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</si>
  <si>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</si>
  <si>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</si>
  <si>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</si>
  <si>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</si>
  <si>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</si>
  <si>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</si>
  <si>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</si>
  <si>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ヘルパーコール</t>
  </si>
  <si>
    <t>メディカルミッション</t>
  </si>
  <si>
    <t>日中経済合作投資貿易促進会</t>
  </si>
  <si>
    <t>日本高齢者生活支援協会</t>
  </si>
  <si>
    <t>個人情報保護推進協会</t>
  </si>
  <si>
    <t>オールネーション共同体</t>
  </si>
  <si>
    <t>童謡館東京</t>
  </si>
  <si>
    <t>ポピュレーション・ヘルス協議会</t>
  </si>
  <si>
    <t>多文化間メンタルヘルス研究所</t>
  </si>
  <si>
    <t>ＮＰＯ法人日本ファミリィダンス協会</t>
  </si>
  <si>
    <t>日本SDスポーツ協会</t>
    <rPh sb="0" eb="2">
      <t>ニホン</t>
    </rPh>
    <rPh sb="8" eb="10">
      <t>キョウカイ</t>
    </rPh>
    <phoneticPr fontId="3"/>
  </si>
  <si>
    <t>河川環境基金</t>
  </si>
  <si>
    <t>高尾・陣場・山桜百万本植樹管理プロジェクト</t>
  </si>
  <si>
    <t>アニメーター支援機構</t>
  </si>
  <si>
    <t>映像部</t>
  </si>
  <si>
    <t>令和2年12月10日
解散届出提出有</t>
    <rPh sb="11" eb="13">
      <t>カイサン</t>
    </rPh>
    <rPh sb="13" eb="15">
      <t>トドケデ</t>
    </rPh>
    <rPh sb="15" eb="17">
      <t>テイシュツ</t>
    </rPh>
    <rPh sb="17" eb="18">
      <t>アリ</t>
    </rPh>
    <phoneticPr fontId="1"/>
  </si>
  <si>
    <t>令和2年12月11日
定款変更届出提出有</t>
    <rPh sb="0" eb="1">
      <t>レイ</t>
    </rPh>
    <rPh sb="1" eb="2">
      <t>ワ</t>
    </rPh>
    <rPh sb="3" eb="4">
      <t>ネン</t>
    </rPh>
    <rPh sb="6" eb="7">
      <t>ツキ</t>
    </rPh>
    <rPh sb="9" eb="10">
      <t>ニチ</t>
    </rPh>
    <rPh sb="17" eb="19">
      <t>テイシュツ</t>
    </rPh>
    <rPh sb="19" eb="20">
      <t>アリ</t>
    </rPh>
    <phoneticPr fontId="1"/>
  </si>
  <si>
    <t>令和2年11月30日
役員変更届出提出有</t>
    <rPh sb="11" eb="17">
      <t>ヤクインヘンコウトドケデ</t>
    </rPh>
    <rPh sb="17" eb="19">
      <t>テイシュツ</t>
    </rPh>
    <rPh sb="19" eb="20">
      <t>アリ</t>
    </rPh>
    <phoneticPr fontId="1"/>
  </si>
  <si>
    <t>提出有</t>
    <rPh sb="0" eb="2">
      <t>テイシュツ</t>
    </rPh>
    <rPh sb="2" eb="3">
      <t>アリ</t>
    </rPh>
    <phoneticPr fontId="1"/>
  </si>
  <si>
    <r>
      <t>令和3年2月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日
解散届出提出有</t>
    </r>
    <rPh sb="9" eb="11">
      <t>カイサン</t>
    </rPh>
    <rPh sb="11" eb="13">
      <t>トドケデ</t>
    </rPh>
    <rPh sb="13" eb="15">
      <t>テイシュツ</t>
    </rPh>
    <rPh sb="15" eb="16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</si>
</sst>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6" fillId="0" borderId="1" xfId="1" applyNumberFormat="1" applyFont="1" applyBorder="1" applyAlignment="1">
      <alignment horizontal="center" vertical="center"/>
    </xf>
    <xf numFmtId="58" fontId="6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58" fontId="7" fillId="0" borderId="1" xfId="1" applyNumberFormat="1" applyFont="1" applyBorder="1" applyAlignment="1">
      <alignment horizontal="center" vertical="center"/>
    </xf>
    <xf numFmtId="58" fontId="0" fillId="0" borderId="1" xfId="1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zoomScale="40" zoomScaleNormal="40" zoomScaleSheetLayoutView="70" workbookViewId="0">
      <selection activeCell="H15" sqref="H15"/>
    </sheetView>
  </sheetViews>
  <sheetFormatPr defaultRowHeight="13.2" x14ac:dyDescent="0.2"/>
  <cols>
    <col min="1" max="1" width="10.6640625" customWidth="1"/>
    <col min="2" max="2" width="62.77734375" customWidth="1"/>
    <col min="3" max="4" width="22.77734375" customWidth="1"/>
    <col min="5" max="6" width="20.5546875" customWidth="1"/>
    <col min="7" max="7" width="22.77734375" customWidth="1"/>
    <col min="8" max="8" width="23.21875" customWidth="1"/>
    <col min="9" max="22" width="23.21875" hidden="1" customWidth="1"/>
    <col min="23" max="24" width="23.21875" customWidth="1"/>
  </cols>
  <sheetData>
    <row r="1" spans="1:22" x14ac:dyDescent="0.2">
      <c r="A1" t="s">
        <v>6</v>
      </c>
    </row>
    <row r="4" spans="1:22" ht="52.8" x14ac:dyDescent="0.2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2">
      <c r="A5" s="3">
        <v>1</v>
      </c>
      <c r="B5" s="5" t="str">
        <f>HYPERLINK(V5,J5)</f>
        <v>ヘルパーコール</v>
      </c>
      <c r="C5" s="2" t="str">
        <f t="shared" ref="C5:C19" si="0">HYPERLINK(S5,C$4)</f>
        <v>改善命令実施文書</v>
      </c>
      <c r="D5" s="2" t="str">
        <f t="shared" ref="D5:D19" si="1">HYPERLINK(T5,D$4)</f>
        <v>市民への説明要請文書</v>
      </c>
      <c r="E5" s="2"/>
      <c r="F5" s="2"/>
      <c r="G5" s="2" t="str">
        <f>IF(ISBLANK(L5),"",HYPERLINK(U5,TEXT(L5,"gggy年m月d日")))</f>
        <v/>
      </c>
      <c r="H5" s="2"/>
      <c r="I5" s="11">
        <v>555</v>
      </c>
      <c r="J5" s="12" t="s">
        <v>23</v>
      </c>
      <c r="K5" s="13">
        <v>20201105</v>
      </c>
      <c r="L5" s="6"/>
      <c r="M5" s="7">
        <v>1157</v>
      </c>
      <c r="N5" s="8" t="str">
        <f>TEXT(M5,"0000000000")</f>
        <v>0000001157</v>
      </c>
      <c r="O5" s="9" t="str">
        <f>TEXT(I5,"0000000")</f>
        <v>0000555</v>
      </c>
      <c r="P5" s="10" t="str">
        <f>K5&amp;"meirei"&amp;O5&amp;".pdf"</f>
        <v>20201105meirei0000555.pdf</v>
      </c>
      <c r="Q5" s="10" t="str">
        <f>K5&amp;"m-yousei"&amp;O5&amp;".pdf"</f>
        <v>20201105m-yousei0000555.pdf</v>
      </c>
      <c r="R5" s="10" t="str">
        <f>K5&amp;"m-kaitou"&amp;O5&amp;".pdf"</f>
        <v>20201105m-kaitou0000555.pdf</v>
      </c>
      <c r="S5" s="10" t="str">
        <f>"http://www.seikatubunka.metro.tokyo.jp/houjin/npo_houjin/data/files/"&amp;N5&amp;"/"&amp;P5</f>
        <v>http://www.seikatubunka.metro.tokyo.jp/houjin/npo_houjin/data/files/0000001157/20201105meirei0000555.pdf</v>
      </c>
      <c r="T5" s="10" t="str">
        <f>"http://www.seikatubunka.metro.tokyo.jp/houjin/npo_houjin/data/files/"&amp;N5&amp;"/"&amp;Q5</f>
        <v>http://www.seikatubunka.metro.tokyo.jp/houjin/npo_houjin/data/files/0000001157/20201105m-yousei0000555.pdf</v>
      </c>
      <c r="U5" s="10" t="str">
        <f>"http://www.seikatubunka.metro.tokyo.jp/houjin/npo_houjin/data/files/"&amp;N5&amp;"/"&amp;R5</f>
        <v>http://www.seikatubunka.metro.tokyo.jp/houjin/npo_houjin/data/files/0000001157/20201105m-kaitou0000555.pdf</v>
      </c>
      <c r="V5" s="10" t="str">
        <f>"http://www.seikatubunka.metro.tokyo.jp/houjin/npo_houjin/list/ledger/"&amp;O5&amp;".html"</f>
        <v>http://www.seikatubunka.metro.tokyo.jp/houjin/npo_houjin/list/ledger/0000555.html</v>
      </c>
    </row>
    <row r="6" spans="1:22" ht="30" customHeight="1" x14ac:dyDescent="0.2">
      <c r="A6" s="3">
        <v>2</v>
      </c>
      <c r="B6" s="5" t="str">
        <f t="shared" ref="B6:B11" si="2">HYPERLINK(V6,J6)</f>
        <v>メディカルミッション</v>
      </c>
      <c r="C6" s="2" t="str">
        <f t="shared" ref="C6:C11" si="3">HYPERLINK(S6,C$4)</f>
        <v>改善命令実施文書</v>
      </c>
      <c r="D6" s="2" t="str">
        <f t="shared" ref="D6:D11" si="4">HYPERLINK(T6,D$4)</f>
        <v>市民への説明要請文書</v>
      </c>
      <c r="E6" s="2"/>
      <c r="F6" s="2"/>
      <c r="G6" s="2" t="str">
        <f t="shared" ref="G6:G10" si="5">IF(ISBLANK(L6),"",HYPERLINK(U6,TEXT(L6,"gggy年m月d日")))</f>
        <v/>
      </c>
      <c r="H6" s="2"/>
      <c r="I6" s="11">
        <v>3245</v>
      </c>
      <c r="J6" s="14" t="s">
        <v>24</v>
      </c>
      <c r="K6" s="13">
        <v>20201105</v>
      </c>
      <c r="L6" s="6"/>
      <c r="M6" s="7">
        <v>1157</v>
      </c>
      <c r="N6" s="8" t="str">
        <f t="shared" ref="N6:N11" si="6">TEXT(M6,"0000000000")</f>
        <v>0000001157</v>
      </c>
      <c r="O6" s="9" t="str">
        <f t="shared" ref="O6:O11" si="7">TEXT(I6,"0000000")</f>
        <v>0003245</v>
      </c>
      <c r="P6" s="10" t="str">
        <f t="shared" ref="P6:P11" si="8">K6&amp;"meirei"&amp;O6&amp;".pdf"</f>
        <v>20201105meirei0003245.pdf</v>
      </c>
      <c r="Q6" s="10" t="str">
        <f t="shared" ref="Q6:Q11" si="9">K6&amp;"m-yousei"&amp;O6&amp;".pdf"</f>
        <v>20201105m-yousei0003245.pdf</v>
      </c>
      <c r="R6" s="10" t="str">
        <f t="shared" ref="R6:R11" si="10">K6&amp;"m-kaitou"&amp;O6&amp;".pdf"</f>
        <v>20201105m-kaitou0003245.pdf</v>
      </c>
      <c r="S6" s="10" t="str">
        <f t="shared" ref="S6:S11" si="11">"http://www.seikatubunka.metro.tokyo.jp/houjin/npo_houjin/data/files/"&amp;N6&amp;"/"&amp;P6</f>
        <v>http://www.seikatubunka.metro.tokyo.jp/houjin/npo_houjin/data/files/0000001157/20201105meirei0003245.pdf</v>
      </c>
      <c r="T6" s="10" t="str">
        <f t="shared" ref="T6:T11" si="12">"http://www.seikatubunka.metro.tokyo.jp/houjin/npo_houjin/data/files/"&amp;N6&amp;"/"&amp;Q6</f>
        <v>http://www.seikatubunka.metro.tokyo.jp/houjin/npo_houjin/data/files/0000001157/20201105m-yousei0003245.pdf</v>
      </c>
      <c r="U6" s="10" t="str">
        <f t="shared" ref="U6:U11" si="13">"http://www.seikatubunka.metro.tokyo.jp/houjin/npo_houjin/data/files/"&amp;N6&amp;"/"&amp;R6</f>
        <v>http://www.seikatubunka.metro.tokyo.jp/houjin/npo_houjin/data/files/0000001157/20201105m-kaitou0003245.pdf</v>
      </c>
      <c r="V6" s="10" t="str">
        <f t="shared" ref="V6:V11" si="14">"http://www.seikatubunka.metro.tokyo.jp/houjin/npo_houjin/list/ledger/"&amp;O6&amp;".html"</f>
        <v>http://www.seikatubunka.metro.tokyo.jp/houjin/npo_houjin/list/ledger/0003245.html</v>
      </c>
    </row>
    <row r="7" spans="1:22" ht="30" customHeight="1" x14ac:dyDescent="0.2">
      <c r="A7" s="3">
        <v>3</v>
      </c>
      <c r="B7" s="5" t="str">
        <f t="shared" ref="B7" si="15">HYPERLINK(V7,J7)</f>
        <v>日中経済合作投資貿易促進会</v>
      </c>
      <c r="C7" s="2" t="str">
        <f t="shared" ref="C7" si="16">HYPERLINK(S7,C$4)</f>
        <v>改善命令実施文書</v>
      </c>
      <c r="D7" s="2" t="str">
        <f t="shared" ref="D7" si="17">HYPERLINK(T7,D$4)</f>
        <v>市民への説明要請文書</v>
      </c>
      <c r="E7" s="2"/>
      <c r="F7" s="2"/>
      <c r="G7" s="2" t="str">
        <f t="shared" ref="G7" si="18">IF(ISBLANK(L7),"",HYPERLINK(U7,TEXT(L7,"gggy年m月d日")))</f>
        <v/>
      </c>
      <c r="H7" s="2"/>
      <c r="I7" s="15">
        <v>3279</v>
      </c>
      <c r="J7" s="14" t="s">
        <v>25</v>
      </c>
      <c r="K7" s="13">
        <v>20201105</v>
      </c>
      <c r="L7" s="6"/>
      <c r="M7" s="7">
        <v>1157</v>
      </c>
      <c r="N7" s="8" t="str">
        <f t="shared" ref="N7" si="19">TEXT(M7,"0000000000")</f>
        <v>0000001157</v>
      </c>
      <c r="O7" s="9" t="str">
        <f t="shared" ref="O7" si="20">TEXT(I7,"0000000")</f>
        <v>0003279</v>
      </c>
      <c r="P7" s="10" t="str">
        <f t="shared" ref="P7" si="21">K7&amp;"meirei"&amp;O7&amp;".pdf"</f>
        <v>20201105meirei0003279.pdf</v>
      </c>
      <c r="Q7" s="10" t="str">
        <f t="shared" ref="Q7" si="22">K7&amp;"m-yousei"&amp;O7&amp;".pdf"</f>
        <v>20201105m-yousei0003279.pdf</v>
      </c>
      <c r="R7" s="10" t="str">
        <f t="shared" ref="R7" si="23">K7&amp;"m-kaitou"&amp;O7&amp;".pdf"</f>
        <v>20201105m-kaitou0003279.pdf</v>
      </c>
      <c r="S7" s="10" t="str">
        <f t="shared" ref="S7" si="24">"http://www.seikatubunka.metro.tokyo.jp/houjin/npo_houjin/data/files/"&amp;N7&amp;"/"&amp;P7</f>
        <v>http://www.seikatubunka.metro.tokyo.jp/houjin/npo_houjin/data/files/0000001157/20201105meirei0003279.pdf</v>
      </c>
      <c r="T7" s="10" t="str">
        <f t="shared" ref="T7" si="25">"http://www.seikatubunka.metro.tokyo.jp/houjin/npo_houjin/data/files/"&amp;N7&amp;"/"&amp;Q7</f>
        <v>http://www.seikatubunka.metro.tokyo.jp/houjin/npo_houjin/data/files/0000001157/20201105m-yousei0003279.pdf</v>
      </c>
      <c r="U7" s="10" t="str">
        <f t="shared" ref="U7" si="26">"http://www.seikatubunka.metro.tokyo.jp/houjin/npo_houjin/data/files/"&amp;N7&amp;"/"&amp;R7</f>
        <v>http://www.seikatubunka.metro.tokyo.jp/houjin/npo_houjin/data/files/0000001157/20201105m-kaitou0003279.pdf</v>
      </c>
      <c r="V7" s="10" t="str">
        <f t="shared" ref="V7" si="27">"http://www.seikatubunka.metro.tokyo.jp/houjin/npo_houjin/list/ledger/"&amp;O7&amp;".html"</f>
        <v>http://www.seikatubunka.metro.tokyo.jp/houjin/npo_houjin/list/ledger/0003279.html</v>
      </c>
    </row>
    <row r="8" spans="1:22" ht="30" customHeight="1" x14ac:dyDescent="0.2">
      <c r="A8" s="3">
        <v>4</v>
      </c>
      <c r="B8" s="5" t="str">
        <f t="shared" si="2"/>
        <v>日本高齢者生活支援協会</v>
      </c>
      <c r="C8" s="2" t="str">
        <f t="shared" si="3"/>
        <v>改善命令実施文書</v>
      </c>
      <c r="D8" s="2" t="str">
        <f t="shared" si="4"/>
        <v>市民への説明要請文書</v>
      </c>
      <c r="E8" s="2"/>
      <c r="F8" s="2"/>
      <c r="G8" s="2" t="str">
        <f t="shared" si="5"/>
        <v/>
      </c>
      <c r="H8" s="2"/>
      <c r="I8" s="15">
        <v>3451</v>
      </c>
      <c r="J8" s="14" t="s">
        <v>26</v>
      </c>
      <c r="K8" s="13">
        <v>20201105</v>
      </c>
      <c r="L8" s="6"/>
      <c r="M8" s="7">
        <v>1157</v>
      </c>
      <c r="N8" s="8" t="str">
        <f t="shared" si="6"/>
        <v>0000001157</v>
      </c>
      <c r="O8" s="9" t="str">
        <f t="shared" si="7"/>
        <v>0003451</v>
      </c>
      <c r="P8" s="10" t="str">
        <f t="shared" si="8"/>
        <v>20201105meirei0003451.pdf</v>
      </c>
      <c r="Q8" s="10" t="str">
        <f t="shared" si="9"/>
        <v>20201105m-yousei0003451.pdf</v>
      </c>
      <c r="R8" s="10" t="str">
        <f t="shared" si="10"/>
        <v>20201105m-kaitou0003451.pdf</v>
      </c>
      <c r="S8" s="10" t="str">
        <f t="shared" si="11"/>
        <v>http://www.seikatubunka.metro.tokyo.jp/houjin/npo_houjin/data/files/0000001157/20201105meirei0003451.pdf</v>
      </c>
      <c r="T8" s="10" t="str">
        <f t="shared" si="12"/>
        <v>http://www.seikatubunka.metro.tokyo.jp/houjin/npo_houjin/data/files/0000001157/20201105m-yousei0003451.pdf</v>
      </c>
      <c r="U8" s="10" t="str">
        <f t="shared" si="13"/>
        <v>http://www.seikatubunka.metro.tokyo.jp/houjin/npo_houjin/data/files/0000001157/20201105m-kaitou0003451.pdf</v>
      </c>
      <c r="V8" s="10" t="str">
        <f t="shared" si="14"/>
        <v>http://www.seikatubunka.metro.tokyo.jp/houjin/npo_houjin/list/ledger/0003451.html</v>
      </c>
    </row>
    <row r="9" spans="1:22" ht="30" customHeight="1" x14ac:dyDescent="0.2">
      <c r="A9" s="3">
        <v>5</v>
      </c>
      <c r="B9" s="5" t="str">
        <f t="shared" si="2"/>
        <v>個人情報保護推進協会</v>
      </c>
      <c r="C9" s="2" t="str">
        <f t="shared" si="3"/>
        <v>改善命令実施文書</v>
      </c>
      <c r="D9" s="2" t="str">
        <f t="shared" si="4"/>
        <v>市民への説明要請文書</v>
      </c>
      <c r="E9" s="17" t="s">
        <v>41</v>
      </c>
      <c r="F9" s="20" t="s">
        <v>41</v>
      </c>
      <c r="G9" s="2" t="str">
        <f t="shared" si="5"/>
        <v/>
      </c>
      <c r="H9" s="18" t="s">
        <v>38</v>
      </c>
      <c r="I9" s="11">
        <v>5099</v>
      </c>
      <c r="J9" s="14" t="s">
        <v>27</v>
      </c>
      <c r="K9" s="13">
        <v>20201105</v>
      </c>
      <c r="L9" s="6"/>
      <c r="M9" s="7">
        <v>1157</v>
      </c>
      <c r="N9" s="8" t="str">
        <f t="shared" si="6"/>
        <v>0000001157</v>
      </c>
      <c r="O9" s="9" t="str">
        <f t="shared" si="7"/>
        <v>0005099</v>
      </c>
      <c r="P9" s="10" t="str">
        <f t="shared" si="8"/>
        <v>20201105meirei0005099.pdf</v>
      </c>
      <c r="Q9" s="10" t="str">
        <f t="shared" si="9"/>
        <v>20201105m-yousei0005099.pdf</v>
      </c>
      <c r="R9" s="10" t="str">
        <f t="shared" si="10"/>
        <v>20201105m-kaitou0005099.pdf</v>
      </c>
      <c r="S9" s="10" t="str">
        <f t="shared" si="11"/>
        <v>http://www.seikatubunka.metro.tokyo.jp/houjin/npo_houjin/data/files/0000001157/20201105meirei0005099.pdf</v>
      </c>
      <c r="T9" s="10" t="str">
        <f t="shared" si="12"/>
        <v>http://www.seikatubunka.metro.tokyo.jp/houjin/npo_houjin/data/files/0000001157/20201105m-yousei0005099.pdf</v>
      </c>
      <c r="U9" s="10" t="str">
        <f t="shared" si="13"/>
        <v>http://www.seikatubunka.metro.tokyo.jp/houjin/npo_houjin/data/files/0000001157/20201105m-kaitou0005099.pdf</v>
      </c>
      <c r="V9" s="10" t="str">
        <f t="shared" si="14"/>
        <v>http://www.seikatubunka.metro.tokyo.jp/houjin/npo_houjin/list/ledger/0005099.html</v>
      </c>
    </row>
    <row r="10" spans="1:22" ht="30" customHeight="1" x14ac:dyDescent="0.2">
      <c r="A10" s="3">
        <v>6</v>
      </c>
      <c r="B10" s="5" t="str">
        <f t="shared" si="2"/>
        <v>オールネーション共同体</v>
      </c>
      <c r="C10" s="2" t="str">
        <f t="shared" si="3"/>
        <v>改善命令実施文書</v>
      </c>
      <c r="D10" s="2" t="str">
        <f t="shared" si="4"/>
        <v>市民への説明要請文書</v>
      </c>
      <c r="E10" s="20"/>
      <c r="F10" s="20"/>
      <c r="G10" s="2" t="str">
        <f t="shared" si="5"/>
        <v/>
      </c>
      <c r="H10" s="2"/>
      <c r="I10" s="15">
        <v>5247</v>
      </c>
      <c r="J10" s="14" t="s">
        <v>28</v>
      </c>
      <c r="K10" s="13">
        <v>20201105</v>
      </c>
      <c r="L10" s="6"/>
      <c r="M10" s="7">
        <v>1157</v>
      </c>
      <c r="N10" s="8" t="str">
        <f t="shared" si="6"/>
        <v>0000001157</v>
      </c>
      <c r="O10" s="9" t="str">
        <f t="shared" si="7"/>
        <v>0005247</v>
      </c>
      <c r="P10" s="10" t="str">
        <f t="shared" si="8"/>
        <v>20201105meirei0005247.pdf</v>
      </c>
      <c r="Q10" s="10" t="str">
        <f t="shared" si="9"/>
        <v>20201105m-yousei0005247.pdf</v>
      </c>
      <c r="R10" s="10" t="str">
        <f t="shared" si="10"/>
        <v>20201105m-kaitou0005247.pdf</v>
      </c>
      <c r="S10" s="10" t="str">
        <f t="shared" si="11"/>
        <v>http://www.seikatubunka.metro.tokyo.jp/houjin/npo_houjin/data/files/0000001157/20201105meirei0005247.pdf</v>
      </c>
      <c r="T10" s="10" t="str">
        <f t="shared" si="12"/>
        <v>http://www.seikatubunka.metro.tokyo.jp/houjin/npo_houjin/data/files/0000001157/20201105m-yousei0005247.pdf</v>
      </c>
      <c r="U10" s="10" t="str">
        <f t="shared" si="13"/>
        <v>http://www.seikatubunka.metro.tokyo.jp/houjin/npo_houjin/data/files/0000001157/20201105m-kaitou0005247.pdf</v>
      </c>
      <c r="V10" s="10" t="str">
        <f t="shared" si="14"/>
        <v>http://www.seikatubunka.metro.tokyo.jp/houjin/npo_houjin/list/ledger/0005247.html</v>
      </c>
    </row>
    <row r="11" spans="1:22" ht="30" customHeight="1" x14ac:dyDescent="0.2">
      <c r="A11" s="3">
        <v>7</v>
      </c>
      <c r="B11" s="5" t="str">
        <f t="shared" si="2"/>
        <v>童謡館東京</v>
      </c>
      <c r="C11" s="2" t="str">
        <f t="shared" si="3"/>
        <v>改善命令実施文書</v>
      </c>
      <c r="D11" s="2" t="str">
        <f t="shared" si="4"/>
        <v>市民への説明要請文書</v>
      </c>
      <c r="E11" s="20"/>
      <c r="F11" s="20"/>
      <c r="G11" s="2"/>
      <c r="H11" s="2"/>
      <c r="I11" s="16">
        <v>6111</v>
      </c>
      <c r="J11" s="14" t="s">
        <v>29</v>
      </c>
      <c r="K11" s="13">
        <v>20201105</v>
      </c>
      <c r="L11" s="6"/>
      <c r="M11" s="7">
        <v>1157</v>
      </c>
      <c r="N11" s="8" t="str">
        <f t="shared" si="6"/>
        <v>0000001157</v>
      </c>
      <c r="O11" s="9" t="str">
        <f t="shared" si="7"/>
        <v>0006111</v>
      </c>
      <c r="P11" s="10" t="str">
        <f t="shared" si="8"/>
        <v>20201105meirei0006111.pdf</v>
      </c>
      <c r="Q11" s="10" t="str">
        <f t="shared" si="9"/>
        <v>20201105m-yousei0006111.pdf</v>
      </c>
      <c r="R11" s="10" t="str">
        <f t="shared" si="10"/>
        <v>20201105m-kaitou0006111.pdf</v>
      </c>
      <c r="S11" s="10" t="str">
        <f t="shared" si="11"/>
        <v>http://www.seikatubunka.metro.tokyo.jp/houjin/npo_houjin/data/files/0000001157/20201105meirei0006111.pdf</v>
      </c>
      <c r="T11" s="10" t="str">
        <f t="shared" si="12"/>
        <v>http://www.seikatubunka.metro.tokyo.jp/houjin/npo_houjin/data/files/0000001157/20201105m-yousei0006111.pdf</v>
      </c>
      <c r="U11" s="10" t="str">
        <f t="shared" si="13"/>
        <v>http://www.seikatubunka.metro.tokyo.jp/houjin/npo_houjin/data/files/0000001157/20201105m-kaitou0006111.pdf</v>
      </c>
      <c r="V11" s="10" t="str">
        <f t="shared" si="14"/>
        <v>http://www.seikatubunka.metro.tokyo.jp/houjin/npo_houjin/list/ledger/0006111.html</v>
      </c>
    </row>
    <row r="12" spans="1:22" ht="30" customHeight="1" x14ac:dyDescent="0.2">
      <c r="A12" s="3">
        <v>8</v>
      </c>
      <c r="B12" s="5" t="str">
        <f t="shared" ref="B12:B15" si="28">HYPERLINK(V12,J12)</f>
        <v>ポピュレーション・ヘルス協議会</v>
      </c>
      <c r="C12" s="2" t="str">
        <f t="shared" si="0"/>
        <v>改善命令実施文書</v>
      </c>
      <c r="D12" s="2" t="str">
        <f t="shared" si="1"/>
        <v>市民への説明要請文書</v>
      </c>
      <c r="E12" s="20" t="s">
        <v>41</v>
      </c>
      <c r="F12" s="20"/>
      <c r="G12" s="2" t="str">
        <f t="shared" ref="G12:G15" si="29">IF(ISBLANK(L12),"",HYPERLINK(U12,TEXT(L12,"gggy年m月d日")))</f>
        <v/>
      </c>
      <c r="H12" s="18" t="s">
        <v>40</v>
      </c>
      <c r="I12" s="15">
        <v>9273</v>
      </c>
      <c r="J12" s="14" t="s">
        <v>30</v>
      </c>
      <c r="K12" s="13">
        <v>20201105</v>
      </c>
      <c r="L12" s="6"/>
      <c r="M12" s="7">
        <v>1157</v>
      </c>
      <c r="N12" s="8" t="str">
        <f t="shared" ref="N12:N15" si="30">TEXT(M12,"0000000000")</f>
        <v>0000001157</v>
      </c>
      <c r="O12" s="9" t="str">
        <f t="shared" ref="O12:O15" si="31">TEXT(I12,"0000000")</f>
        <v>0009273</v>
      </c>
      <c r="P12" s="10" t="str">
        <f t="shared" ref="P12:P15" si="32">K12&amp;"meirei"&amp;O12&amp;".pdf"</f>
        <v>20201105meirei0009273.pdf</v>
      </c>
      <c r="Q12" s="10" t="str">
        <f t="shared" ref="Q12:Q15" si="33">K12&amp;"m-yousei"&amp;O12&amp;".pdf"</f>
        <v>20201105m-yousei0009273.pdf</v>
      </c>
      <c r="R12" s="10" t="str">
        <f t="shared" ref="R12:R15" si="34">K12&amp;"m-kaitou"&amp;O12&amp;".pdf"</f>
        <v>20201105m-kaitou0009273.pdf</v>
      </c>
      <c r="S12" s="10" t="str">
        <f t="shared" ref="S12:S15" si="35">"http://www.seikatubunka.metro.tokyo.jp/houjin/npo_houjin/data/files/"&amp;N12&amp;"/"&amp;P12</f>
        <v>http://www.seikatubunka.metro.tokyo.jp/houjin/npo_houjin/data/files/0000001157/20201105meirei0009273.pdf</v>
      </c>
      <c r="T12" s="10" t="str">
        <f t="shared" ref="T12:T15" si="36">"http://www.seikatubunka.metro.tokyo.jp/houjin/npo_houjin/data/files/"&amp;N12&amp;"/"&amp;Q12</f>
        <v>http://www.seikatubunka.metro.tokyo.jp/houjin/npo_houjin/data/files/0000001157/20201105m-yousei0009273.pdf</v>
      </c>
      <c r="U12" s="10" t="str">
        <f t="shared" ref="U12:U15" si="37">"http://www.seikatubunka.metro.tokyo.jp/houjin/npo_houjin/data/files/"&amp;N12&amp;"/"&amp;R12</f>
        <v>http://www.seikatubunka.metro.tokyo.jp/houjin/npo_houjin/data/files/0000001157/20201105m-kaitou0009273.pdf</v>
      </c>
      <c r="V12" s="10" t="str">
        <f t="shared" ref="V12:V15" si="38">"http://www.seikatubunka.metro.tokyo.jp/houjin/npo_houjin/list/ledger/"&amp;O12&amp;".html"</f>
        <v>http://www.seikatubunka.metro.tokyo.jp/houjin/npo_houjin/list/ledger/0009273.html</v>
      </c>
    </row>
    <row r="13" spans="1:22" ht="30" customHeight="1" x14ac:dyDescent="0.2">
      <c r="A13" s="3">
        <v>9</v>
      </c>
      <c r="B13" s="5" t="str">
        <f t="shared" si="28"/>
        <v>アニメーター支援機構</v>
      </c>
      <c r="C13" s="2" t="str">
        <f t="shared" si="0"/>
        <v>改善命令実施文書</v>
      </c>
      <c r="D13" s="2" t="str">
        <f t="shared" si="1"/>
        <v>市民への説明要請文書</v>
      </c>
      <c r="E13" s="20" t="s">
        <v>41</v>
      </c>
      <c r="F13" s="20"/>
      <c r="G13" s="2" t="str">
        <f t="shared" si="29"/>
        <v/>
      </c>
      <c r="H13" s="19" t="s">
        <v>39</v>
      </c>
      <c r="I13" s="16">
        <v>8475</v>
      </c>
      <c r="J13" s="14" t="s">
        <v>36</v>
      </c>
      <c r="K13" s="13">
        <v>20201105</v>
      </c>
      <c r="L13" s="6"/>
      <c r="M13" s="7">
        <v>1157</v>
      </c>
      <c r="N13" s="8" t="str">
        <f t="shared" si="30"/>
        <v>0000001157</v>
      </c>
      <c r="O13" s="9" t="str">
        <f t="shared" si="31"/>
        <v>0008475</v>
      </c>
      <c r="P13" s="10" t="str">
        <f t="shared" si="32"/>
        <v>20201105meirei0008475.pdf</v>
      </c>
      <c r="Q13" s="10" t="str">
        <f t="shared" si="33"/>
        <v>20201105m-yousei0008475.pdf</v>
      </c>
      <c r="R13" s="10" t="str">
        <f t="shared" si="34"/>
        <v>20201105m-kaitou0008475.pdf</v>
      </c>
      <c r="S13" s="10" t="str">
        <f t="shared" si="35"/>
        <v>http://www.seikatubunka.metro.tokyo.jp/houjin/npo_houjin/data/files/0000001157/20201105meirei0008475.pdf</v>
      </c>
      <c r="T13" s="10" t="str">
        <f t="shared" si="36"/>
        <v>http://www.seikatubunka.metro.tokyo.jp/houjin/npo_houjin/data/files/0000001157/20201105m-yousei0008475.pdf</v>
      </c>
      <c r="U13" s="10" t="str">
        <f t="shared" si="37"/>
        <v>http://www.seikatubunka.metro.tokyo.jp/houjin/npo_houjin/data/files/0000001157/20201105m-kaitou0008475.pdf</v>
      </c>
      <c r="V13" s="10" t="str">
        <f t="shared" si="38"/>
        <v>http://www.seikatubunka.metro.tokyo.jp/houjin/npo_houjin/list/ledger/0008475.html</v>
      </c>
    </row>
    <row r="14" spans="1:22" ht="30" customHeight="1" x14ac:dyDescent="0.2">
      <c r="A14" s="3">
        <v>10</v>
      </c>
      <c r="B14" s="5" t="str">
        <f t="shared" ref="B14" si="39">HYPERLINK(V14,J14)</f>
        <v>映像部</v>
      </c>
      <c r="C14" s="2" t="str">
        <f t="shared" ref="C14" si="40">HYPERLINK(S14,C$4)</f>
        <v>改善命令実施文書</v>
      </c>
      <c r="D14" s="2" t="str">
        <f t="shared" ref="D14" si="41">HYPERLINK(T14,D$4)</f>
        <v>市民への説明要請文書</v>
      </c>
      <c r="E14" s="20" t="s">
        <v>41</v>
      </c>
      <c r="F14" s="20"/>
      <c r="G14" s="2" t="str">
        <f t="shared" ref="G14" si="42">IF(ISBLANK(L14),"",HYPERLINK(U14,TEXT(L14,"gggy年m月d日")))</f>
        <v/>
      </c>
      <c r="H14" s="19" t="s">
        <v>39</v>
      </c>
      <c r="I14" s="16">
        <v>9679</v>
      </c>
      <c r="J14" s="14" t="s">
        <v>37</v>
      </c>
      <c r="K14" s="13">
        <v>20201105</v>
      </c>
      <c r="L14" s="6"/>
      <c r="M14" s="7">
        <v>1157</v>
      </c>
      <c r="N14" s="8" t="str">
        <f t="shared" ref="N14" si="43">TEXT(M14,"0000000000")</f>
        <v>0000001157</v>
      </c>
      <c r="O14" s="9" t="str">
        <f t="shared" ref="O14" si="44">TEXT(I14,"0000000")</f>
        <v>0009679</v>
      </c>
      <c r="P14" s="10" t="str">
        <f t="shared" ref="P14" si="45">K14&amp;"meirei"&amp;O14&amp;".pdf"</f>
        <v>20201105meirei0009679.pdf</v>
      </c>
      <c r="Q14" s="10" t="str">
        <f t="shared" ref="Q14" si="46">K14&amp;"m-yousei"&amp;O14&amp;".pdf"</f>
        <v>20201105m-yousei0009679.pdf</v>
      </c>
      <c r="R14" s="10" t="str">
        <f t="shared" ref="R14" si="47">K14&amp;"m-kaitou"&amp;O14&amp;".pdf"</f>
        <v>20201105m-kaitou0009679.pdf</v>
      </c>
      <c r="S14" s="10" t="str">
        <f t="shared" ref="S14" si="48">"http://www.seikatubunka.metro.tokyo.jp/houjin/npo_houjin/data/files/"&amp;N14&amp;"/"&amp;P14</f>
        <v>http://www.seikatubunka.metro.tokyo.jp/houjin/npo_houjin/data/files/0000001157/20201105meirei0009679.pdf</v>
      </c>
      <c r="T14" s="10" t="str">
        <f t="shared" ref="T14" si="49">"http://www.seikatubunka.metro.tokyo.jp/houjin/npo_houjin/data/files/"&amp;N14&amp;"/"&amp;Q14</f>
        <v>http://www.seikatubunka.metro.tokyo.jp/houjin/npo_houjin/data/files/0000001157/20201105m-yousei0009679.pdf</v>
      </c>
      <c r="U14" s="10" t="str">
        <f t="shared" ref="U14" si="50">"http://www.seikatubunka.metro.tokyo.jp/houjin/npo_houjin/data/files/"&amp;N14&amp;"/"&amp;R14</f>
        <v>http://www.seikatubunka.metro.tokyo.jp/houjin/npo_houjin/data/files/0000001157/20201105m-kaitou0009679.pdf</v>
      </c>
      <c r="V14" s="10" t="str">
        <f t="shared" ref="V14" si="51">"http://www.seikatubunka.metro.tokyo.jp/houjin/npo_houjin/list/ledger/"&amp;O14&amp;".html"</f>
        <v>http://www.seikatubunka.metro.tokyo.jp/houjin/npo_houjin/list/ledger/0009679.html</v>
      </c>
    </row>
    <row r="15" spans="1:22" ht="30" customHeight="1" x14ac:dyDescent="0.2">
      <c r="A15" s="3">
        <v>11</v>
      </c>
      <c r="B15" s="5" t="str">
        <f t="shared" si="28"/>
        <v>多文化間メンタルヘルス研究所</v>
      </c>
      <c r="C15" s="2" t="str">
        <f t="shared" si="0"/>
        <v>改善命令実施文書</v>
      </c>
      <c r="D15" s="2" t="str">
        <f t="shared" si="1"/>
        <v>市民への説明要請文書</v>
      </c>
      <c r="E15" s="2"/>
      <c r="F15" s="2"/>
      <c r="G15" s="2" t="str">
        <f t="shared" si="29"/>
        <v/>
      </c>
      <c r="H15" s="21" t="s">
        <v>42</v>
      </c>
      <c r="I15" s="16">
        <v>11039</v>
      </c>
      <c r="J15" s="14" t="s">
        <v>31</v>
      </c>
      <c r="K15" s="13">
        <v>20201105</v>
      </c>
      <c r="L15" s="6"/>
      <c r="M15" s="7">
        <v>1157</v>
      </c>
      <c r="N15" s="8" t="str">
        <f t="shared" si="30"/>
        <v>0000001157</v>
      </c>
      <c r="O15" s="9" t="str">
        <f t="shared" si="31"/>
        <v>0011039</v>
      </c>
      <c r="P15" s="10" t="str">
        <f t="shared" si="32"/>
        <v>20201105meirei0011039.pdf</v>
      </c>
      <c r="Q15" s="10" t="str">
        <f t="shared" si="33"/>
        <v>20201105m-yousei0011039.pdf</v>
      </c>
      <c r="R15" s="10" t="str">
        <f t="shared" si="34"/>
        <v>20201105m-kaitou0011039.pdf</v>
      </c>
      <c r="S15" s="10" t="str">
        <f t="shared" si="35"/>
        <v>http://www.seikatubunka.metro.tokyo.jp/houjin/npo_houjin/data/files/0000001157/20201105meirei0011039.pdf</v>
      </c>
      <c r="T15" s="10" t="str">
        <f t="shared" si="36"/>
        <v>http://www.seikatubunka.metro.tokyo.jp/houjin/npo_houjin/data/files/0000001157/20201105m-yousei0011039.pdf</v>
      </c>
      <c r="U15" s="10" t="str">
        <f t="shared" si="37"/>
        <v>http://www.seikatubunka.metro.tokyo.jp/houjin/npo_houjin/data/files/0000001157/20201105m-kaitou0011039.pdf</v>
      </c>
      <c r="V15" s="10" t="str">
        <f t="shared" si="38"/>
        <v>http://www.seikatubunka.metro.tokyo.jp/houjin/npo_houjin/list/ledger/0011039.html</v>
      </c>
    </row>
    <row r="16" spans="1:22" ht="30" customHeight="1" x14ac:dyDescent="0.2">
      <c r="A16" s="3">
        <v>12</v>
      </c>
      <c r="B16" s="5" t="str">
        <f t="shared" ref="B16:B19" si="52">HYPERLINK(V16,J16)</f>
        <v>ＮＰＯ法人日本ファミリィダンス協会</v>
      </c>
      <c r="C16" s="2" t="str">
        <f t="shared" si="0"/>
        <v>改善命令実施文書</v>
      </c>
      <c r="D16" s="2" t="str">
        <f t="shared" si="1"/>
        <v>市民への説明要請文書</v>
      </c>
      <c r="E16" s="2"/>
      <c r="F16" s="2"/>
      <c r="G16" s="2" t="str">
        <f t="shared" ref="G16:G17" si="53">IF(ISBLANK(L16),"",HYPERLINK(U16,TEXT(L16,"gggy年m月d日")))</f>
        <v/>
      </c>
      <c r="H16" s="2"/>
      <c r="I16" s="11">
        <v>12417</v>
      </c>
      <c r="J16" s="14" t="s">
        <v>32</v>
      </c>
      <c r="K16" s="13">
        <v>20201105</v>
      </c>
      <c r="L16" s="6"/>
      <c r="M16" s="7">
        <v>1157</v>
      </c>
      <c r="N16" s="8" t="str">
        <f t="shared" ref="N16:N19" si="54">TEXT(M16,"0000000000")</f>
        <v>0000001157</v>
      </c>
      <c r="O16" s="9" t="str">
        <f t="shared" ref="O16:O19" si="55">TEXT(I16,"0000000")</f>
        <v>0012417</v>
      </c>
      <c r="P16" s="10" t="str">
        <f t="shared" ref="P16:P19" si="56">K16&amp;"meirei"&amp;O16&amp;".pdf"</f>
        <v>20201105meirei0012417.pdf</v>
      </c>
      <c r="Q16" s="10" t="str">
        <f t="shared" ref="Q16:Q19" si="57">K16&amp;"m-yousei"&amp;O16&amp;".pdf"</f>
        <v>20201105m-yousei0012417.pdf</v>
      </c>
      <c r="R16" s="10" t="str">
        <f t="shared" ref="R16:R19" si="58">K16&amp;"m-kaitou"&amp;O16&amp;".pdf"</f>
        <v>20201105m-kaitou0012417.pdf</v>
      </c>
      <c r="S16" s="10" t="str">
        <f t="shared" ref="S16:S19" si="59">"http://www.seikatubunka.metro.tokyo.jp/houjin/npo_houjin/data/files/"&amp;N16&amp;"/"&amp;P16</f>
        <v>http://www.seikatubunka.metro.tokyo.jp/houjin/npo_houjin/data/files/0000001157/20201105meirei0012417.pdf</v>
      </c>
      <c r="T16" s="10" t="str">
        <f t="shared" ref="T16:T19" si="60">"http://www.seikatubunka.metro.tokyo.jp/houjin/npo_houjin/data/files/"&amp;N16&amp;"/"&amp;Q16</f>
        <v>http://www.seikatubunka.metro.tokyo.jp/houjin/npo_houjin/data/files/0000001157/20201105m-yousei0012417.pdf</v>
      </c>
      <c r="U16" s="10" t="str">
        <f t="shared" ref="U16:U19" si="61">"http://www.seikatubunka.metro.tokyo.jp/houjin/npo_houjin/data/files/"&amp;N16&amp;"/"&amp;R16</f>
        <v>http://www.seikatubunka.metro.tokyo.jp/houjin/npo_houjin/data/files/0000001157/20201105m-kaitou0012417.pdf</v>
      </c>
      <c r="V16" s="10" t="str">
        <f t="shared" ref="V16:V19" si="62">"http://www.seikatubunka.metro.tokyo.jp/houjin/npo_houjin/list/ledger/"&amp;O16&amp;".html"</f>
        <v>http://www.seikatubunka.metro.tokyo.jp/houjin/npo_houjin/list/ledger/0012417.html</v>
      </c>
    </row>
    <row r="17" spans="1:22" ht="30" customHeight="1" x14ac:dyDescent="0.2">
      <c r="A17" s="3">
        <v>13</v>
      </c>
      <c r="B17" s="5" t="str">
        <f t="shared" si="52"/>
        <v>日本SDスポーツ協会</v>
      </c>
      <c r="C17" s="2" t="str">
        <f t="shared" si="0"/>
        <v>改善命令実施文書</v>
      </c>
      <c r="D17" s="2" t="str">
        <f t="shared" si="1"/>
        <v>市民への説明要請文書</v>
      </c>
      <c r="E17" s="2"/>
      <c r="F17" s="2"/>
      <c r="G17" s="2" t="str">
        <f t="shared" si="53"/>
        <v/>
      </c>
      <c r="H17" s="2"/>
      <c r="I17" s="15">
        <v>90409</v>
      </c>
      <c r="J17" s="14" t="s">
        <v>33</v>
      </c>
      <c r="K17" s="13">
        <v>20201105</v>
      </c>
      <c r="L17" s="6"/>
      <c r="M17" s="7">
        <v>1157</v>
      </c>
      <c r="N17" s="8" t="str">
        <f t="shared" si="54"/>
        <v>0000001157</v>
      </c>
      <c r="O17" s="9" t="str">
        <f t="shared" si="55"/>
        <v>0090409</v>
      </c>
      <c r="P17" s="10" t="str">
        <f t="shared" si="56"/>
        <v>20201105meirei0090409.pdf</v>
      </c>
      <c r="Q17" s="10" t="str">
        <f t="shared" si="57"/>
        <v>20201105m-yousei0090409.pdf</v>
      </c>
      <c r="R17" s="10" t="str">
        <f t="shared" si="58"/>
        <v>20201105m-kaitou0090409.pdf</v>
      </c>
      <c r="S17" s="10" t="str">
        <f t="shared" si="59"/>
        <v>http://www.seikatubunka.metro.tokyo.jp/houjin/npo_houjin/data/files/0000001157/20201105meirei0090409.pdf</v>
      </c>
      <c r="T17" s="10" t="str">
        <f t="shared" si="60"/>
        <v>http://www.seikatubunka.metro.tokyo.jp/houjin/npo_houjin/data/files/0000001157/20201105m-yousei0090409.pdf</v>
      </c>
      <c r="U17" s="10" t="str">
        <f t="shared" si="61"/>
        <v>http://www.seikatubunka.metro.tokyo.jp/houjin/npo_houjin/data/files/0000001157/20201105m-kaitou0090409.pdf</v>
      </c>
      <c r="V17" s="10" t="str">
        <f t="shared" si="62"/>
        <v>http://www.seikatubunka.metro.tokyo.jp/houjin/npo_houjin/list/ledger/0090409.html</v>
      </c>
    </row>
    <row r="18" spans="1:22" ht="30" customHeight="1" x14ac:dyDescent="0.2">
      <c r="A18" s="3">
        <v>14</v>
      </c>
      <c r="B18" s="5" t="str">
        <f t="shared" ref="B18" si="63">HYPERLINK(V18,J18)</f>
        <v>河川環境基金</v>
      </c>
      <c r="C18" s="2" t="str">
        <f t="shared" si="0"/>
        <v>改善命令実施文書</v>
      </c>
      <c r="D18" s="2" t="str">
        <f t="shared" si="1"/>
        <v>市民への説明要請文書</v>
      </c>
      <c r="E18" s="17"/>
      <c r="F18" s="2"/>
      <c r="G18" s="2"/>
      <c r="H18" s="18"/>
      <c r="I18" s="16">
        <v>90430</v>
      </c>
      <c r="J18" s="14" t="s">
        <v>34</v>
      </c>
      <c r="K18" s="13">
        <v>20201105</v>
      </c>
      <c r="L18" s="6"/>
      <c r="M18" s="7">
        <v>1157</v>
      </c>
      <c r="N18" s="8" t="str">
        <f t="shared" ref="N18" si="64">TEXT(M18,"0000000000")</f>
        <v>0000001157</v>
      </c>
      <c r="O18" s="9" t="str">
        <f t="shared" ref="O18" si="65">TEXT(I18,"0000000")</f>
        <v>0090430</v>
      </c>
      <c r="P18" s="10" t="str">
        <f t="shared" ref="P18" si="66">K18&amp;"meirei"&amp;O18&amp;".pdf"</f>
        <v>20201105meirei0090430.pdf</v>
      </c>
      <c r="Q18" s="10" t="str">
        <f t="shared" ref="Q18" si="67">K18&amp;"m-yousei"&amp;O18&amp;".pdf"</f>
        <v>20201105m-yousei0090430.pdf</v>
      </c>
      <c r="R18" s="10" t="str">
        <f t="shared" ref="R18" si="68">K18&amp;"m-kaitou"&amp;O18&amp;".pdf"</f>
        <v>20201105m-kaitou0090430.pdf</v>
      </c>
      <c r="S18" s="10" t="str">
        <f t="shared" ref="S18" si="69">"http://www.seikatubunka.metro.tokyo.jp/houjin/npo_houjin/data/files/"&amp;N18&amp;"/"&amp;P18</f>
        <v>http://www.seikatubunka.metro.tokyo.jp/houjin/npo_houjin/data/files/0000001157/20201105meirei0090430.pdf</v>
      </c>
      <c r="T18" s="10" t="str">
        <f t="shared" ref="T18" si="70">"http://www.seikatubunka.metro.tokyo.jp/houjin/npo_houjin/data/files/"&amp;N18&amp;"/"&amp;Q18</f>
        <v>http://www.seikatubunka.metro.tokyo.jp/houjin/npo_houjin/data/files/0000001157/20201105m-yousei0090430.pdf</v>
      </c>
      <c r="U18" s="10" t="str">
        <f t="shared" ref="U18" si="71">"http://www.seikatubunka.metro.tokyo.jp/houjin/npo_houjin/data/files/"&amp;N18&amp;"/"&amp;R18</f>
        <v>http://www.seikatubunka.metro.tokyo.jp/houjin/npo_houjin/data/files/0000001157/20201105m-kaitou0090430.pdf</v>
      </c>
      <c r="V18" s="10" t="str">
        <f t="shared" ref="V18" si="72">"http://www.seikatubunka.metro.tokyo.jp/houjin/npo_houjin/list/ledger/"&amp;O18&amp;".html"</f>
        <v>http://www.seikatubunka.metro.tokyo.jp/houjin/npo_houjin/list/ledger/0090430.html</v>
      </c>
    </row>
    <row r="19" spans="1:22" ht="30" customHeight="1" x14ac:dyDescent="0.2">
      <c r="A19" s="3">
        <v>15</v>
      </c>
      <c r="B19" s="5" t="str">
        <f t="shared" si="52"/>
        <v>高尾・陣場・山桜百万本植樹管理プロジェクト</v>
      </c>
      <c r="C19" s="2" t="str">
        <f t="shared" si="0"/>
        <v>改善命令実施文書</v>
      </c>
      <c r="D19" s="2" t="str">
        <f t="shared" si="1"/>
        <v>市民への説明要請文書</v>
      </c>
      <c r="E19" s="2"/>
      <c r="F19" s="2"/>
      <c r="G19" s="2"/>
      <c r="H19" s="2"/>
      <c r="I19" s="16">
        <v>93757</v>
      </c>
      <c r="J19" s="14" t="s">
        <v>35</v>
      </c>
      <c r="K19" s="13">
        <v>20201105</v>
      </c>
      <c r="L19" s="6"/>
      <c r="M19" s="7">
        <v>1157</v>
      </c>
      <c r="N19" s="8" t="str">
        <f t="shared" si="54"/>
        <v>0000001157</v>
      </c>
      <c r="O19" s="9" t="str">
        <f t="shared" si="55"/>
        <v>0093757</v>
      </c>
      <c r="P19" s="10" t="str">
        <f t="shared" si="56"/>
        <v>20201105meirei0093757.pdf</v>
      </c>
      <c r="Q19" s="10" t="str">
        <f t="shared" si="57"/>
        <v>20201105m-yousei0093757.pdf</v>
      </c>
      <c r="R19" s="10" t="str">
        <f t="shared" si="58"/>
        <v>20201105m-kaitou0093757.pdf</v>
      </c>
      <c r="S19" s="10" t="str">
        <f t="shared" si="59"/>
        <v>http://www.seikatubunka.metro.tokyo.jp/houjin/npo_houjin/data/files/0000001157/20201105meirei0093757.pdf</v>
      </c>
      <c r="T19" s="10" t="str">
        <f t="shared" si="60"/>
        <v>http://www.seikatubunka.metro.tokyo.jp/houjin/npo_houjin/data/files/0000001157/20201105m-yousei0093757.pdf</v>
      </c>
      <c r="U19" s="10" t="str">
        <f t="shared" si="61"/>
        <v>http://www.seikatubunka.metro.tokyo.jp/houjin/npo_houjin/data/files/0000001157/20201105m-kaitou0093757.pdf</v>
      </c>
      <c r="V19" s="10" t="str">
        <f t="shared" si="62"/>
        <v>http://www.seikatubunka.metro.tokyo.jp/houjin/npo_houjin/list/ledger/0093757.html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20201105</vt:lpstr>
      <vt:lpstr>'20201105'!Print_Area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2021-05-06T05:58:42Z</dcterms:modified>
</cp:coreProperties>
</file>