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2_管理法人課\07_NPO法人担当\02_指導・監督\14_ＨＰ更新\★ポータルサイト更新ファイル（ＨＰ更新時はこちら）\20210607\"/>
    </mc:Choice>
  </mc:AlternateContent>
  <bookViews>
    <workbookView xWindow="-12" yWindow="-12" windowWidth="16608" windowHeight="3852"/>
  </bookViews>
  <sheets>
    <sheet name="20191126" sheetId="9" r:id="rId1"/>
  </sheets>
  <definedNames>
    <definedName name="_xlnm.Print_Area" localSheetId="0">'20191126'!$A$1:$H$12</definedName>
  </definedNames>
  <calcPr calcId="162913"/>
</workbook>
</file>

<file path=xl/calcChain.xml><?xml version="1.0" encoding="utf-8"?>
<calcChain xmlns="http://schemas.openxmlformats.org/spreadsheetml/2006/main">
  <c r="G5" i="9" l="1"/>
  <c r="O11" i="9" l="1"/>
  <c r="V11" i="9" s="1"/>
  <c r="B11" i="9" s="1"/>
  <c r="N11" i="9"/>
  <c r="G11" i="9"/>
  <c r="O8" i="9"/>
  <c r="V8" i="9" s="1"/>
  <c r="B8" i="9" s="1"/>
  <c r="N8" i="9"/>
  <c r="G8" i="9"/>
  <c r="O7" i="9"/>
  <c r="Q7" i="9" s="1"/>
  <c r="N7" i="9"/>
  <c r="G7" i="9"/>
  <c r="O6" i="9"/>
  <c r="V6" i="9" s="1"/>
  <c r="B6" i="9" s="1"/>
  <c r="N6" i="9"/>
  <c r="G6" i="9"/>
  <c r="O5" i="9"/>
  <c r="V5" i="9" s="1"/>
  <c r="B5" i="9" s="1"/>
  <c r="N5" i="9"/>
  <c r="P11" i="9" l="1"/>
  <c r="S11" i="9" s="1"/>
  <c r="C11" i="9" s="1"/>
  <c r="Q11" i="9"/>
  <c r="T11" i="9" s="1"/>
  <c r="R11" i="9"/>
  <c r="U11" i="9" s="1"/>
  <c r="P5" i="9"/>
  <c r="S5" i="9" s="1"/>
  <c r="C5" i="9" s="1"/>
  <c r="Q5" i="9"/>
  <c r="T5" i="9" s="1"/>
  <c r="R7" i="9"/>
  <c r="U7" i="9" s="1"/>
  <c r="V7" i="9"/>
  <c r="B7" i="9" s="1"/>
  <c r="Q8" i="9"/>
  <c r="T8" i="9" s="1"/>
  <c r="P6" i="9"/>
  <c r="S6" i="9" s="1"/>
  <c r="C6" i="9" s="1"/>
  <c r="R5" i="9"/>
  <c r="U5" i="9" s="1"/>
  <c r="Q6" i="9"/>
  <c r="T6" i="9" s="1"/>
  <c r="P7" i="9"/>
  <c r="S7" i="9" s="1"/>
  <c r="C7" i="9" s="1"/>
  <c r="T7" i="9"/>
  <c r="R6" i="9"/>
  <c r="U6" i="9" s="1"/>
  <c r="P8" i="9"/>
  <c r="S8" i="9" s="1"/>
  <c r="C8" i="9" s="1"/>
  <c r="R8" i="9"/>
  <c r="U8" i="9" s="1"/>
  <c r="O12" i="9"/>
  <c r="N12" i="9"/>
  <c r="G12" i="9"/>
  <c r="O10" i="9"/>
  <c r="N10" i="9"/>
  <c r="G10" i="9"/>
  <c r="O9" i="9"/>
  <c r="N9" i="9"/>
  <c r="G9" i="9"/>
  <c r="D8" i="9" l="1"/>
  <c r="D6" i="9"/>
  <c r="D11" i="9"/>
  <c r="D7" i="9"/>
  <c r="D5" i="9"/>
  <c r="V10" i="9"/>
  <c r="B10" i="9" s="1"/>
  <c r="R10" i="9"/>
  <c r="U10" i="9" s="1"/>
  <c r="V9" i="9"/>
  <c r="B9" i="9" s="1"/>
  <c r="R9" i="9"/>
  <c r="U9" i="9" s="1"/>
  <c r="Q12" i="9"/>
  <c r="T12" i="9" s="1"/>
  <c r="R12" i="9"/>
  <c r="U12" i="9" s="1"/>
  <c r="V12" i="9"/>
  <c r="B12" i="9" s="1"/>
  <c r="P9" i="9"/>
  <c r="S9" i="9" s="1"/>
  <c r="C9" i="9" s="1"/>
  <c r="Q9" i="9"/>
  <c r="T9" i="9" s="1"/>
  <c r="P10" i="9"/>
  <c r="S10" i="9" s="1"/>
  <c r="C10" i="9" s="1"/>
  <c r="Q10" i="9"/>
  <c r="T10" i="9" s="1"/>
  <c r="P12" i="9"/>
  <c r="S12" i="9" s="1"/>
  <c r="C12" i="9" s="1"/>
  <c r="D9" i="9" l="1"/>
  <c r="D12" i="9"/>
  <c r="D10" i="9"/>
</calcChain>
</file>

<file path=xl/sharedStrings.xml><?xml version="1.0" encoding="utf-8"?>
<sst xmlns="http://schemas.openxmlformats.org/spreadsheetml/2006/main" count="33" uniqueCount="33">
  <si>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</si>
  <si>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</si>
  <si>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</si>
  <si>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</si>
  <si>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</si>
  <si>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</si>
  <si>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</si>
  <si>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</si>
  <si>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</si>
  <si>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</si>
  <si>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</si>
  <si>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</si>
  <si>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</si>
  <si>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</si>
  <si>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</si>
  <si>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</si>
  <si>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</si>
  <si>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</si>
  <si>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</si>
  <si>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</si>
  <si>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改善計画書</t>
    <rPh sb="0" eb="2">
      <t>カイゼン</t>
    </rPh>
    <rPh sb="2" eb="5">
      <t>ケイカクショ</t>
    </rPh>
    <phoneticPr fontId="1"/>
  </si>
  <si>
    <t>改善報告書</t>
    <rPh sb="0" eb="2">
      <t>カイゼン</t>
    </rPh>
    <rPh sb="2" eb="5">
      <t>ホウコクショ</t>
    </rPh>
    <phoneticPr fontId="1"/>
  </si>
  <si>
    <t>備考</t>
    <rPh sb="0" eb="2">
      <t>ビコウ</t>
    </rPh>
    <phoneticPr fontId="1"/>
  </si>
  <si>
    <t>ジャパンドリーム</t>
  </si>
  <si>
    <t>武蔵野自然良品食料協会</t>
    <rPh sb="0" eb="3">
      <t>ムサシノ</t>
    </rPh>
    <rPh sb="3" eb="5">
      <t>シゼン</t>
    </rPh>
    <rPh sb="5" eb="7">
      <t>リョウヒン</t>
    </rPh>
    <rPh sb="7" eb="9">
      <t>ショクリョウ</t>
    </rPh>
    <rPh sb="9" eb="11">
      <t>キョウカイ</t>
    </rPh>
    <phoneticPr fontId="2"/>
  </si>
  <si>
    <t>輸入品販売交流協会</t>
    <rPh sb="0" eb="2">
      <t>ユニュウ</t>
    </rPh>
    <rPh sb="2" eb="3">
      <t>ヒン</t>
    </rPh>
    <rPh sb="3" eb="5">
      <t>ハンバイ</t>
    </rPh>
    <rPh sb="5" eb="7">
      <t>コウリュウ</t>
    </rPh>
    <rPh sb="7" eb="9">
      <t>キョウカイ</t>
    </rPh>
    <phoneticPr fontId="2"/>
  </si>
  <si>
    <t>全国イベントガイド協会</t>
    <rPh sb="0" eb="2">
      <t>ゼンコク</t>
    </rPh>
    <rPh sb="9" eb="11">
      <t>キョウカイ</t>
    </rPh>
    <phoneticPr fontId="2"/>
  </si>
  <si>
    <t>アジア未来創造事業団</t>
  </si>
  <si>
    <t>中小企業海外交易支援隊</t>
  </si>
  <si>
    <t>メイドインジャパン振興会</t>
    <rPh sb="9" eb="12">
      <t>シンコウカイ</t>
    </rPh>
    <phoneticPr fontId="2"/>
  </si>
  <si>
    <t>藁の束</t>
  </si>
  <si>
    <t>提出有</t>
    <rPh sb="0" eb="2">
      <t>テイシュツ</t>
    </rPh>
    <rPh sb="2" eb="3">
      <t>アリ</t>
    </rPh>
    <phoneticPr fontId="1"/>
  </si>
  <si>
    <r>
      <t>令和3年1月</t>
    </r>
    <r>
      <rPr>
        <sz val="11"/>
        <color theme="1"/>
        <rFont val="ＭＳ Ｐゴシック"/>
        <family val="2"/>
        <charset val="128"/>
        <scheme val="minor"/>
      </rPr>
      <t>28</t>
    </r>
    <r>
      <rPr>
        <sz val="11"/>
        <color theme="1"/>
        <rFont val="ＭＳ Ｐゴシック"/>
        <family val="2"/>
        <charset val="128"/>
        <scheme val="minor"/>
      </rPr>
      <t>日
解散届出提出有</t>
    </r>
    <rPh sb="10" eb="12">
      <t>カイサン</t>
    </rPh>
    <rPh sb="12" eb="14">
      <t>トドケデ</t>
    </rPh>
    <rPh sb="14" eb="16">
      <t>テイシュツ</t>
    </rPh>
    <rPh sb="16" eb="17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</si>
</sst>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6" fillId="0" borderId="1" xfId="1" applyNumberFormat="1" applyFont="1" applyBorder="1" applyAlignment="1">
      <alignment horizontal="center" vertical="center"/>
    </xf>
    <xf numFmtId="58" fontId="0" fillId="0" borderId="1" xfId="1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87828</xdr:colOff>
      <xdr:row>0</xdr:row>
      <xdr:rowOff>0</xdr:rowOff>
    </xdr:from>
    <xdr:to>
      <xdr:col>11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13</xdr:col>
      <xdr:colOff>95250</xdr:colOff>
      <xdr:row>0</xdr:row>
      <xdr:rowOff>0</xdr:rowOff>
    </xdr:from>
    <xdr:to>
      <xdr:col>21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80863</xdr:colOff>
      <xdr:row>0</xdr:row>
      <xdr:rowOff>0</xdr:rowOff>
    </xdr:from>
    <xdr:to>
      <xdr:col>12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view="pageBreakPreview" zoomScale="70" zoomScaleNormal="55" zoomScaleSheetLayoutView="70" workbookViewId="0">
      <selection activeCell="H5" sqref="H5"/>
    </sheetView>
  </sheetViews>
  <sheetFormatPr defaultRowHeight="13.2" x14ac:dyDescent="0.2"/>
  <cols>
    <col min="1" max="1" width="10.6640625" customWidth="1"/>
    <col min="2" max="2" width="62.77734375" customWidth="1"/>
    <col min="3" max="4" width="22.77734375" customWidth="1"/>
    <col min="5" max="6" width="20.5546875" customWidth="1"/>
    <col min="7" max="8" width="22.77734375" customWidth="1"/>
    <col min="9" max="9" width="22.77734375" hidden="1" customWidth="1"/>
    <col min="10" max="10" width="43.109375" hidden="1" customWidth="1"/>
    <col min="11" max="11" width="9.44140625" hidden="1" customWidth="1"/>
    <col min="12" max="12" width="17.6640625" hidden="1" customWidth="1"/>
    <col min="13" max="13" width="15.88671875" hidden="1" customWidth="1"/>
    <col min="14" max="14" width="21.109375" hidden="1" customWidth="1"/>
    <col min="15" max="15" width="22.77734375" hidden="1" customWidth="1"/>
    <col min="16" max="18" width="27.44140625" hidden="1" customWidth="1"/>
    <col min="19" max="22" width="44.21875" hidden="1" customWidth="1"/>
    <col min="23" max="23" width="8.88671875" customWidth="1"/>
  </cols>
  <sheetData>
    <row r="1" spans="1:22" x14ac:dyDescent="0.2">
      <c r="A1" t="s">
        <v>6</v>
      </c>
    </row>
    <row r="4" spans="1:22" ht="39.6" x14ac:dyDescent="0.2">
      <c r="A4" s="1" t="s">
        <v>0</v>
      </c>
      <c r="B4" s="1" t="s">
        <v>1</v>
      </c>
      <c r="C4" s="1" t="s">
        <v>2</v>
      </c>
      <c r="D4" s="1" t="s">
        <v>3</v>
      </c>
      <c r="E4" s="4" t="s">
        <v>20</v>
      </c>
      <c r="F4" s="4" t="s">
        <v>21</v>
      </c>
      <c r="G4" s="4" t="s">
        <v>19</v>
      </c>
      <c r="H4" s="4" t="s">
        <v>22</v>
      </c>
      <c r="I4" s="1" t="s">
        <v>4</v>
      </c>
      <c r="J4" s="1" t="s">
        <v>10</v>
      </c>
      <c r="K4" s="1" t="s">
        <v>5</v>
      </c>
      <c r="L4" s="4" t="s">
        <v>16</v>
      </c>
      <c r="M4" s="1" t="s">
        <v>13</v>
      </c>
      <c r="N4" s="4" t="s">
        <v>7</v>
      </c>
      <c r="O4" s="4" t="s">
        <v>12</v>
      </c>
      <c r="P4" s="4" t="s">
        <v>14</v>
      </c>
      <c r="Q4" s="4" t="s">
        <v>15</v>
      </c>
      <c r="R4" s="4" t="s">
        <v>17</v>
      </c>
      <c r="S4" s="1" t="s">
        <v>8</v>
      </c>
      <c r="T4" s="1" t="s">
        <v>9</v>
      </c>
      <c r="U4" s="4" t="s">
        <v>18</v>
      </c>
      <c r="V4" s="1" t="s">
        <v>11</v>
      </c>
    </row>
    <row r="5" spans="1:22" ht="30" customHeight="1" x14ac:dyDescent="0.2">
      <c r="A5" s="3">
        <v>1</v>
      </c>
      <c r="B5" s="5" t="str">
        <f>HYPERLINK(V5,J5)</f>
        <v>ジャパンドリーム</v>
      </c>
      <c r="C5" s="2" t="str">
        <f t="shared" ref="C5:C12" si="0">HYPERLINK(S5,C$4)</f>
        <v>改善命令実施文書</v>
      </c>
      <c r="D5" s="2" t="str">
        <f t="shared" ref="D5:D12" si="1">HYPERLINK(T5,D$4)</f>
        <v>市民への説明要請文書</v>
      </c>
      <c r="E5" s="2"/>
      <c r="F5" s="2"/>
      <c r="G5" s="2" t="str">
        <f>IF(ISBLANK(L5),"",HYPERLINK(U5,TEXT(L5,"gggy年m月d日")))</f>
        <v/>
      </c>
      <c r="H5" s="18"/>
      <c r="I5" s="11">
        <v>12146</v>
      </c>
      <c r="J5" s="12" t="s">
        <v>23</v>
      </c>
      <c r="K5" s="13">
        <v>20191126</v>
      </c>
      <c r="L5" s="6"/>
      <c r="M5" s="7">
        <v>1157</v>
      </c>
      <c r="N5" s="8" t="str">
        <f>TEXT(M5,"0000000000")</f>
        <v>0000001157</v>
      </c>
      <c r="O5" s="9" t="str">
        <f>TEXT(I5,"0000000")</f>
        <v>0012146</v>
      </c>
      <c r="P5" s="10" t="str">
        <f>K5&amp;"meirei"&amp;O5&amp;".pdf"</f>
        <v>20191126meirei0012146.pdf</v>
      </c>
      <c r="Q5" s="10" t="str">
        <f>K5&amp;"m-yousei"&amp;O5&amp;".pdf"</f>
        <v>20191126m-yousei0012146.pdf</v>
      </c>
      <c r="R5" s="10" t="str">
        <f>K5&amp;"m-kaitou"&amp;O5&amp;".pdf"</f>
        <v>20191126m-kaitou0012146.pdf</v>
      </c>
      <c r="S5" s="10" t="str">
        <f>"http://www.seikatubunka.metro.tokyo.jp/houjin/npo_houjin/data/files/"&amp;N5&amp;"/"&amp;P5</f>
        <v>http://www.seikatubunka.metro.tokyo.jp/houjin/npo_houjin/data/files/0000001157/20191126meirei0012146.pdf</v>
      </c>
      <c r="T5" s="10" t="str">
        <f>"http://www.seikatubunka.metro.tokyo.jp/houjin/npo_houjin/data/files/"&amp;N5&amp;"/"&amp;Q5</f>
        <v>http://www.seikatubunka.metro.tokyo.jp/houjin/npo_houjin/data/files/0000001157/20191126m-yousei0012146.pdf</v>
      </c>
      <c r="U5" s="10" t="str">
        <f>"http://www.seikatubunka.metro.tokyo.jp/houjin/npo_houjin/data/files/"&amp;N5&amp;"/"&amp;R5</f>
        <v>http://www.seikatubunka.metro.tokyo.jp/houjin/npo_houjin/data/files/0000001157/20191126m-kaitou0012146.pdf</v>
      </c>
      <c r="V5" s="10" t="str">
        <f>"http://www.seikatubunka.metro.tokyo.jp/houjin/npo_houjin/list/ledger/"&amp;O5&amp;".html"</f>
        <v>http://www.seikatubunka.metro.tokyo.jp/houjin/npo_houjin/list/ledger/0012146.html</v>
      </c>
    </row>
    <row r="6" spans="1:22" ht="30" customHeight="1" x14ac:dyDescent="0.2">
      <c r="A6" s="3">
        <v>2</v>
      </c>
      <c r="B6" s="5" t="str">
        <f t="shared" ref="B6:B8" si="2">HYPERLINK(V6,J6)</f>
        <v>武蔵野自然良品食料協会</v>
      </c>
      <c r="C6" s="2" t="str">
        <f t="shared" si="0"/>
        <v>改善命令実施文書</v>
      </c>
      <c r="D6" s="2" t="str">
        <f t="shared" si="1"/>
        <v>市民への説明要請文書</v>
      </c>
      <c r="E6" s="2"/>
      <c r="F6" s="2"/>
      <c r="G6" s="2" t="str">
        <f t="shared" ref="G6:G8" si="3">IF(ISBLANK(L6),"",HYPERLINK(U6,TEXT(L6,"gggy年m月d日")))</f>
        <v/>
      </c>
      <c r="H6" s="2"/>
      <c r="I6" s="11">
        <v>1802</v>
      </c>
      <c r="J6" s="14" t="s">
        <v>24</v>
      </c>
      <c r="K6" s="13">
        <v>20191126</v>
      </c>
      <c r="L6" s="6"/>
      <c r="M6" s="7">
        <v>1157</v>
      </c>
      <c r="N6" s="8" t="str">
        <f t="shared" ref="N6:N8" si="4">TEXT(M6,"0000000000")</f>
        <v>0000001157</v>
      </c>
      <c r="O6" s="9" t="str">
        <f t="shared" ref="O6:O8" si="5">TEXT(I6,"0000000")</f>
        <v>0001802</v>
      </c>
      <c r="P6" s="10" t="str">
        <f t="shared" ref="P6:P8" si="6">K6&amp;"meirei"&amp;O6&amp;".pdf"</f>
        <v>20191126meirei0001802.pdf</v>
      </c>
      <c r="Q6" s="10" t="str">
        <f t="shared" ref="Q6:Q8" si="7">K6&amp;"m-yousei"&amp;O6&amp;".pdf"</f>
        <v>20191126m-yousei0001802.pdf</v>
      </c>
      <c r="R6" s="10" t="str">
        <f t="shared" ref="R6:R8" si="8">K6&amp;"m-kaitou"&amp;O6&amp;".pdf"</f>
        <v>20191126m-kaitou0001802.pdf</v>
      </c>
      <c r="S6" s="10" t="str">
        <f t="shared" ref="S6:S8" si="9">"http://www.seikatubunka.metro.tokyo.jp/houjin/npo_houjin/data/files/"&amp;N6&amp;"/"&amp;P6</f>
        <v>http://www.seikatubunka.metro.tokyo.jp/houjin/npo_houjin/data/files/0000001157/20191126meirei0001802.pdf</v>
      </c>
      <c r="T6" s="10" t="str">
        <f t="shared" ref="T6:T8" si="10">"http://www.seikatubunka.metro.tokyo.jp/houjin/npo_houjin/data/files/"&amp;N6&amp;"/"&amp;Q6</f>
        <v>http://www.seikatubunka.metro.tokyo.jp/houjin/npo_houjin/data/files/0000001157/20191126m-yousei0001802.pdf</v>
      </c>
      <c r="U6" s="10" t="str">
        <f t="shared" ref="U6:U8" si="11">"http://www.seikatubunka.metro.tokyo.jp/houjin/npo_houjin/data/files/"&amp;N6&amp;"/"&amp;R6</f>
        <v>http://www.seikatubunka.metro.tokyo.jp/houjin/npo_houjin/data/files/0000001157/20191126m-kaitou0001802.pdf</v>
      </c>
      <c r="V6" s="10" t="str">
        <f t="shared" ref="V6:V8" si="12">"http://www.seikatubunka.metro.tokyo.jp/houjin/npo_houjin/list/ledger/"&amp;O6&amp;".html"</f>
        <v>http://www.seikatubunka.metro.tokyo.jp/houjin/npo_houjin/list/ledger/0001802.html</v>
      </c>
    </row>
    <row r="7" spans="1:22" ht="30" customHeight="1" x14ac:dyDescent="0.2">
      <c r="A7" s="3">
        <v>3</v>
      </c>
      <c r="B7" s="5" t="str">
        <f t="shared" si="2"/>
        <v>輸入品販売交流協会</v>
      </c>
      <c r="C7" s="2" t="str">
        <f t="shared" si="0"/>
        <v>改善命令実施文書</v>
      </c>
      <c r="D7" s="2" t="str">
        <f t="shared" si="1"/>
        <v>市民への説明要請文書</v>
      </c>
      <c r="E7" s="2"/>
      <c r="F7" s="2"/>
      <c r="G7" s="2" t="str">
        <f t="shared" si="3"/>
        <v/>
      </c>
      <c r="H7" s="2"/>
      <c r="I7" s="15">
        <v>91829</v>
      </c>
      <c r="J7" s="14" t="s">
        <v>25</v>
      </c>
      <c r="K7" s="13">
        <v>20191126</v>
      </c>
      <c r="L7" s="6"/>
      <c r="M7" s="7">
        <v>1157</v>
      </c>
      <c r="N7" s="8" t="str">
        <f t="shared" si="4"/>
        <v>0000001157</v>
      </c>
      <c r="O7" s="9" t="str">
        <f t="shared" si="5"/>
        <v>0091829</v>
      </c>
      <c r="P7" s="10" t="str">
        <f t="shared" si="6"/>
        <v>20191126meirei0091829.pdf</v>
      </c>
      <c r="Q7" s="10" t="str">
        <f t="shared" si="7"/>
        <v>20191126m-yousei0091829.pdf</v>
      </c>
      <c r="R7" s="10" t="str">
        <f t="shared" si="8"/>
        <v>20191126m-kaitou0091829.pdf</v>
      </c>
      <c r="S7" s="10" t="str">
        <f t="shared" si="9"/>
        <v>http://www.seikatubunka.metro.tokyo.jp/houjin/npo_houjin/data/files/0000001157/20191126meirei0091829.pdf</v>
      </c>
      <c r="T7" s="10" t="str">
        <f t="shared" si="10"/>
        <v>http://www.seikatubunka.metro.tokyo.jp/houjin/npo_houjin/data/files/0000001157/20191126m-yousei0091829.pdf</v>
      </c>
      <c r="U7" s="10" t="str">
        <f t="shared" si="11"/>
        <v>http://www.seikatubunka.metro.tokyo.jp/houjin/npo_houjin/data/files/0000001157/20191126m-kaitou0091829.pdf</v>
      </c>
      <c r="V7" s="10" t="str">
        <f t="shared" si="12"/>
        <v>http://www.seikatubunka.metro.tokyo.jp/houjin/npo_houjin/list/ledger/0091829.html</v>
      </c>
    </row>
    <row r="8" spans="1:22" ht="30" customHeight="1" x14ac:dyDescent="0.2">
      <c r="A8" s="3">
        <v>4</v>
      </c>
      <c r="B8" s="5" t="str">
        <f t="shared" si="2"/>
        <v>全国イベントガイド協会</v>
      </c>
      <c r="C8" s="2" t="str">
        <f t="shared" si="0"/>
        <v>改善命令実施文書</v>
      </c>
      <c r="D8" s="2" t="str">
        <f t="shared" si="1"/>
        <v>市民への説明要請文書</v>
      </c>
      <c r="E8" s="2"/>
      <c r="F8" s="2"/>
      <c r="G8" s="2" t="str">
        <f t="shared" si="3"/>
        <v/>
      </c>
      <c r="H8" s="2"/>
      <c r="I8" s="16">
        <v>93650</v>
      </c>
      <c r="J8" s="14" t="s">
        <v>26</v>
      </c>
      <c r="K8" s="13">
        <v>20191126</v>
      </c>
      <c r="L8" s="6"/>
      <c r="M8" s="7">
        <v>1157</v>
      </c>
      <c r="N8" s="8" t="str">
        <f t="shared" si="4"/>
        <v>0000001157</v>
      </c>
      <c r="O8" s="9" t="str">
        <f t="shared" si="5"/>
        <v>0093650</v>
      </c>
      <c r="P8" s="10" t="str">
        <f t="shared" si="6"/>
        <v>20191126meirei0093650.pdf</v>
      </c>
      <c r="Q8" s="10" t="str">
        <f t="shared" si="7"/>
        <v>20191126m-yousei0093650.pdf</v>
      </c>
      <c r="R8" s="10" t="str">
        <f t="shared" si="8"/>
        <v>20191126m-kaitou0093650.pdf</v>
      </c>
      <c r="S8" s="10" t="str">
        <f t="shared" si="9"/>
        <v>http://www.seikatubunka.metro.tokyo.jp/houjin/npo_houjin/data/files/0000001157/20191126meirei0093650.pdf</v>
      </c>
      <c r="T8" s="10" t="str">
        <f t="shared" si="10"/>
        <v>http://www.seikatubunka.metro.tokyo.jp/houjin/npo_houjin/data/files/0000001157/20191126m-yousei0093650.pdf</v>
      </c>
      <c r="U8" s="10" t="str">
        <f t="shared" si="11"/>
        <v>http://www.seikatubunka.metro.tokyo.jp/houjin/npo_houjin/data/files/0000001157/20191126m-kaitou0093650.pdf</v>
      </c>
      <c r="V8" s="10" t="str">
        <f t="shared" si="12"/>
        <v>http://www.seikatubunka.metro.tokyo.jp/houjin/npo_houjin/list/ledger/0093650.html</v>
      </c>
    </row>
    <row r="9" spans="1:22" ht="30" customHeight="1" x14ac:dyDescent="0.2">
      <c r="A9" s="3">
        <v>5</v>
      </c>
      <c r="B9" s="5" t="str">
        <f t="shared" ref="B9:B12" si="13">HYPERLINK(V9,J9)</f>
        <v>アジア未来創造事業団</v>
      </c>
      <c r="C9" s="2" t="str">
        <f t="shared" si="0"/>
        <v>改善命令実施文書</v>
      </c>
      <c r="D9" s="2" t="str">
        <f t="shared" si="1"/>
        <v>市民への説明要請文書</v>
      </c>
      <c r="E9" s="2"/>
      <c r="F9" s="2"/>
      <c r="G9" s="2" t="str">
        <f t="shared" ref="G9:G12" si="14">IF(ISBLANK(L9),"",HYPERLINK(U9,TEXT(L9,"gggy年m月d日")))</f>
        <v/>
      </c>
      <c r="H9" s="2"/>
      <c r="I9" s="11">
        <v>2217</v>
      </c>
      <c r="J9" s="14" t="s">
        <v>27</v>
      </c>
      <c r="K9" s="13">
        <v>20191126</v>
      </c>
      <c r="L9" s="6"/>
      <c r="M9" s="7">
        <v>1157</v>
      </c>
      <c r="N9" s="8" t="str">
        <f t="shared" ref="N9:N12" si="15">TEXT(M9,"0000000000")</f>
        <v>0000001157</v>
      </c>
      <c r="O9" s="9" t="str">
        <f t="shared" ref="O9:O12" si="16">TEXT(I9,"0000000")</f>
        <v>0002217</v>
      </c>
      <c r="P9" s="10" t="str">
        <f t="shared" ref="P9:P12" si="17">K9&amp;"meirei"&amp;O9&amp;".pdf"</f>
        <v>20191126meirei0002217.pdf</v>
      </c>
      <c r="Q9" s="10" t="str">
        <f t="shared" ref="Q9:Q12" si="18">K9&amp;"m-yousei"&amp;O9&amp;".pdf"</f>
        <v>20191126m-yousei0002217.pdf</v>
      </c>
      <c r="R9" s="10" t="str">
        <f t="shared" ref="R9:R12" si="19">K9&amp;"m-kaitou"&amp;O9&amp;".pdf"</f>
        <v>20191126m-kaitou0002217.pdf</v>
      </c>
      <c r="S9" s="10" t="str">
        <f t="shared" ref="S9:S12" si="20">"http://www.seikatubunka.metro.tokyo.jp/houjin/npo_houjin/data/files/"&amp;N9&amp;"/"&amp;P9</f>
        <v>http://www.seikatubunka.metro.tokyo.jp/houjin/npo_houjin/data/files/0000001157/20191126meirei0002217.pdf</v>
      </c>
      <c r="T9" s="10" t="str">
        <f t="shared" ref="T9:T12" si="21">"http://www.seikatubunka.metro.tokyo.jp/houjin/npo_houjin/data/files/"&amp;N9&amp;"/"&amp;Q9</f>
        <v>http://www.seikatubunka.metro.tokyo.jp/houjin/npo_houjin/data/files/0000001157/20191126m-yousei0002217.pdf</v>
      </c>
      <c r="U9" s="10" t="str">
        <f t="shared" ref="U9:U12" si="22">"http://www.seikatubunka.metro.tokyo.jp/houjin/npo_houjin/data/files/"&amp;N9&amp;"/"&amp;R9</f>
        <v>http://www.seikatubunka.metro.tokyo.jp/houjin/npo_houjin/data/files/0000001157/20191126m-kaitou0002217.pdf</v>
      </c>
      <c r="V9" s="10" t="str">
        <f t="shared" ref="V9:V12" si="23">"http://www.seikatubunka.metro.tokyo.jp/houjin/npo_houjin/list/ledger/"&amp;O9&amp;".html"</f>
        <v>http://www.seikatubunka.metro.tokyo.jp/houjin/npo_houjin/list/ledger/0002217.html</v>
      </c>
    </row>
    <row r="10" spans="1:22" ht="30" customHeight="1" x14ac:dyDescent="0.2">
      <c r="A10" s="3">
        <v>6</v>
      </c>
      <c r="B10" s="5" t="str">
        <f t="shared" si="13"/>
        <v>中小企業海外交易支援隊</v>
      </c>
      <c r="C10" s="2" t="str">
        <f t="shared" si="0"/>
        <v>改善命令実施文書</v>
      </c>
      <c r="D10" s="2" t="str">
        <f t="shared" si="1"/>
        <v>市民への説明要請文書</v>
      </c>
      <c r="E10" s="2"/>
      <c r="F10" s="2"/>
      <c r="G10" s="2" t="str">
        <f t="shared" si="14"/>
        <v/>
      </c>
      <c r="H10" s="2"/>
      <c r="I10" s="15">
        <v>3427</v>
      </c>
      <c r="J10" s="14" t="s">
        <v>28</v>
      </c>
      <c r="K10" s="13">
        <v>20191126</v>
      </c>
      <c r="L10" s="6"/>
      <c r="M10" s="7">
        <v>1157</v>
      </c>
      <c r="N10" s="8" t="str">
        <f t="shared" si="15"/>
        <v>0000001157</v>
      </c>
      <c r="O10" s="9" t="str">
        <f t="shared" si="16"/>
        <v>0003427</v>
      </c>
      <c r="P10" s="10" t="str">
        <f t="shared" si="17"/>
        <v>20191126meirei0003427.pdf</v>
      </c>
      <c r="Q10" s="10" t="str">
        <f t="shared" si="18"/>
        <v>20191126m-yousei0003427.pdf</v>
      </c>
      <c r="R10" s="10" t="str">
        <f t="shared" si="19"/>
        <v>20191126m-kaitou0003427.pdf</v>
      </c>
      <c r="S10" s="10" t="str">
        <f t="shared" si="20"/>
        <v>http://www.seikatubunka.metro.tokyo.jp/houjin/npo_houjin/data/files/0000001157/20191126meirei0003427.pdf</v>
      </c>
      <c r="T10" s="10" t="str">
        <f t="shared" si="21"/>
        <v>http://www.seikatubunka.metro.tokyo.jp/houjin/npo_houjin/data/files/0000001157/20191126m-yousei0003427.pdf</v>
      </c>
      <c r="U10" s="10" t="str">
        <f t="shared" si="22"/>
        <v>http://www.seikatubunka.metro.tokyo.jp/houjin/npo_houjin/data/files/0000001157/20191126m-kaitou0003427.pdf</v>
      </c>
      <c r="V10" s="10" t="str">
        <f t="shared" si="23"/>
        <v>http://www.seikatubunka.metro.tokyo.jp/houjin/npo_houjin/list/ledger/0003427.html</v>
      </c>
    </row>
    <row r="11" spans="1:22" ht="30" customHeight="1" x14ac:dyDescent="0.2">
      <c r="A11" s="3">
        <v>7</v>
      </c>
      <c r="B11" s="5" t="str">
        <f t="shared" ref="B11" si="24">HYPERLINK(V11,J11)</f>
        <v>メイドインジャパン振興会</v>
      </c>
      <c r="C11" s="2" t="str">
        <f t="shared" si="0"/>
        <v>改善命令実施文書</v>
      </c>
      <c r="D11" s="2" t="str">
        <f t="shared" si="1"/>
        <v>市民への説明要請文書</v>
      </c>
      <c r="E11" s="17" t="s">
        <v>31</v>
      </c>
      <c r="F11" s="2"/>
      <c r="G11" s="2" t="str">
        <f t="shared" ref="G11" si="25">IF(ISBLANK(L11),"",HYPERLINK(U11,TEXT(L11,"gggy年m月d日")))</f>
        <v/>
      </c>
      <c r="H11" s="18" t="s">
        <v>32</v>
      </c>
      <c r="I11" s="16">
        <v>93890</v>
      </c>
      <c r="J11" s="14" t="s">
        <v>29</v>
      </c>
      <c r="K11" s="13">
        <v>20191126</v>
      </c>
      <c r="L11" s="6"/>
      <c r="M11" s="7">
        <v>1157</v>
      </c>
      <c r="N11" s="8" t="str">
        <f t="shared" ref="N11" si="26">TEXT(M11,"0000000000")</f>
        <v>0000001157</v>
      </c>
      <c r="O11" s="9" t="str">
        <f t="shared" ref="O11" si="27">TEXT(I11,"0000000")</f>
        <v>0093890</v>
      </c>
      <c r="P11" s="10" t="str">
        <f t="shared" ref="P11" si="28">K11&amp;"meirei"&amp;O11&amp;".pdf"</f>
        <v>20191126meirei0093890.pdf</v>
      </c>
      <c r="Q11" s="10" t="str">
        <f t="shared" ref="Q11" si="29">K11&amp;"m-yousei"&amp;O11&amp;".pdf"</f>
        <v>20191126m-yousei0093890.pdf</v>
      </c>
      <c r="R11" s="10" t="str">
        <f t="shared" ref="R11" si="30">K11&amp;"m-kaitou"&amp;O11&amp;".pdf"</f>
        <v>20191126m-kaitou0093890.pdf</v>
      </c>
      <c r="S11" s="10" t="str">
        <f t="shared" ref="S11" si="31">"http://www.seikatubunka.metro.tokyo.jp/houjin/npo_houjin/data/files/"&amp;N11&amp;"/"&amp;P11</f>
        <v>http://www.seikatubunka.metro.tokyo.jp/houjin/npo_houjin/data/files/0000001157/20191126meirei0093890.pdf</v>
      </c>
      <c r="T11" s="10" t="str">
        <f t="shared" ref="T11" si="32">"http://www.seikatubunka.metro.tokyo.jp/houjin/npo_houjin/data/files/"&amp;N11&amp;"/"&amp;Q11</f>
        <v>http://www.seikatubunka.metro.tokyo.jp/houjin/npo_houjin/data/files/0000001157/20191126m-yousei0093890.pdf</v>
      </c>
      <c r="U11" s="10" t="str">
        <f t="shared" ref="U11" si="33">"http://www.seikatubunka.metro.tokyo.jp/houjin/npo_houjin/data/files/"&amp;N11&amp;"/"&amp;R11</f>
        <v>http://www.seikatubunka.metro.tokyo.jp/houjin/npo_houjin/data/files/0000001157/20191126m-kaitou0093890.pdf</v>
      </c>
      <c r="V11" s="10" t="str">
        <f t="shared" ref="V11" si="34">"http://www.seikatubunka.metro.tokyo.jp/houjin/npo_houjin/list/ledger/"&amp;O11&amp;".html"</f>
        <v>http://www.seikatubunka.metro.tokyo.jp/houjin/npo_houjin/list/ledger/0093890.html</v>
      </c>
    </row>
    <row r="12" spans="1:22" ht="30" customHeight="1" x14ac:dyDescent="0.2">
      <c r="A12" s="3">
        <v>8</v>
      </c>
      <c r="B12" s="5" t="str">
        <f t="shared" si="13"/>
        <v>藁の束</v>
      </c>
      <c r="C12" s="2" t="str">
        <f t="shared" si="0"/>
        <v>改善命令実施文書</v>
      </c>
      <c r="D12" s="2" t="str">
        <f t="shared" si="1"/>
        <v>市民への説明要請文書</v>
      </c>
      <c r="E12" s="2"/>
      <c r="F12" s="2"/>
      <c r="G12" s="2" t="str">
        <f t="shared" si="14"/>
        <v/>
      </c>
      <c r="H12" s="2"/>
      <c r="I12" s="16">
        <v>11450</v>
      </c>
      <c r="J12" s="14" t="s">
        <v>30</v>
      </c>
      <c r="K12" s="13">
        <v>20191126</v>
      </c>
      <c r="L12" s="6"/>
      <c r="M12" s="7">
        <v>1157</v>
      </c>
      <c r="N12" s="8" t="str">
        <f t="shared" si="15"/>
        <v>0000001157</v>
      </c>
      <c r="O12" s="9" t="str">
        <f t="shared" si="16"/>
        <v>0011450</v>
      </c>
      <c r="P12" s="10" t="str">
        <f t="shared" si="17"/>
        <v>20191126meirei0011450.pdf</v>
      </c>
      <c r="Q12" s="10" t="str">
        <f t="shared" si="18"/>
        <v>20191126m-yousei0011450.pdf</v>
      </c>
      <c r="R12" s="10" t="str">
        <f t="shared" si="19"/>
        <v>20191126m-kaitou0011450.pdf</v>
      </c>
      <c r="S12" s="10" t="str">
        <f t="shared" si="20"/>
        <v>http://www.seikatubunka.metro.tokyo.jp/houjin/npo_houjin/data/files/0000001157/20191126meirei0011450.pdf</v>
      </c>
      <c r="T12" s="10" t="str">
        <f t="shared" si="21"/>
        <v>http://www.seikatubunka.metro.tokyo.jp/houjin/npo_houjin/data/files/0000001157/20191126m-yousei0011450.pdf</v>
      </c>
      <c r="U12" s="10" t="str">
        <f t="shared" si="22"/>
        <v>http://www.seikatubunka.metro.tokyo.jp/houjin/npo_houjin/data/files/0000001157/20191126m-kaitou0011450.pdf</v>
      </c>
      <c r="V12" s="10" t="str">
        <f t="shared" si="23"/>
        <v>http://www.seikatubunka.metro.tokyo.jp/houjin/npo_houjin/list/ledger/0011450.html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20191126</vt:lpstr>
      <vt:lpstr>'20191126'!Print_Area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2021-06-08T00:53:56Z</dcterms:modified>
</cp:coreProperties>
</file>